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Office1\Desktop\"/>
    </mc:Choice>
  </mc:AlternateContent>
  <xr:revisionPtr revIDLastSave="0" documentId="13_ncr:1_{44AD1F68-0211-476E-8E3E-0932FF3D69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1" l="1"/>
  <c r="D38" i="1"/>
  <c r="C38" i="1"/>
  <c r="B38" i="1"/>
  <c r="F37" i="1"/>
  <c r="F36" i="1"/>
  <c r="F35" i="1"/>
  <c r="F34" i="1"/>
  <c r="F33" i="1"/>
  <c r="F38" i="1" s="1"/>
  <c r="D27" i="1"/>
  <c r="C27" i="1"/>
  <c r="B27" i="1"/>
  <c r="F26" i="1"/>
  <c r="F25" i="1"/>
  <c r="F24" i="1"/>
  <c r="F23" i="1"/>
  <c r="F22" i="1"/>
  <c r="F27" i="1" s="1"/>
  <c r="F18" i="1"/>
  <c r="E22" i="1" s="1"/>
  <c r="E27" i="1" s="1"/>
  <c r="F41" i="1" s="1"/>
  <c r="F42" i="1" l="1"/>
</calcChain>
</file>

<file path=xl/sharedStrings.xml><?xml version="1.0" encoding="utf-8"?>
<sst xmlns="http://schemas.openxmlformats.org/spreadsheetml/2006/main" count="59" uniqueCount="55">
  <si>
    <t>ул. М.Шоссе, 27-4</t>
  </si>
  <si>
    <t>Отчет за период 2019 год</t>
  </si>
  <si>
    <t>коэффициент для работ по котельной 0,4</t>
  </si>
  <si>
    <t xml:space="preserve">S = 4947,8 м2   </t>
  </si>
  <si>
    <t>110 квартир</t>
  </si>
  <si>
    <t>Аварийное обслуживание 2,3</t>
  </si>
  <si>
    <t>Обслуживание лифтов 3,9</t>
  </si>
  <si>
    <t>Тариф 21,23 руб.</t>
  </si>
  <si>
    <t xml:space="preserve">Содерж и тек.ремонт общего имущества 4,54                                         </t>
  </si>
  <si>
    <t>ТО котельной 5,5</t>
  </si>
  <si>
    <t>Уборка МКД и придомовой 2,74     Управление 2,25</t>
  </si>
  <si>
    <t>Должники на 01.11.2019 года</t>
  </si>
  <si>
    <t>Баланс дома на 01.11.2019г.</t>
  </si>
  <si>
    <t>Начисленные средства</t>
  </si>
  <si>
    <t>Оплачено средств</t>
  </si>
  <si>
    <t>Расходы за ноябрь-декабрь по статьям Содержание-ремонт, ТО котельной</t>
  </si>
  <si>
    <t>Наименование</t>
  </si>
  <si>
    <t>Ед. изм.</t>
  </si>
  <si>
    <t>Кол-во</t>
  </si>
  <si>
    <t>Стоимость</t>
  </si>
  <si>
    <t>Сантехнические работы</t>
  </si>
  <si>
    <t>Ремонтно-строительные работы</t>
  </si>
  <si>
    <t>Работы по содержанию дома и придомовой территории</t>
  </si>
  <si>
    <t>Выезд бригад</t>
  </si>
  <si>
    <t>шт</t>
  </si>
  <si>
    <t>Комиссия за прием платежей</t>
  </si>
  <si>
    <t>%</t>
  </si>
  <si>
    <t>Итого</t>
  </si>
  <si>
    <t>Статьи содержание и ремонт</t>
  </si>
  <si>
    <t>Задолженность на начало</t>
  </si>
  <si>
    <t>Начислено</t>
  </si>
  <si>
    <t>Оплачено</t>
  </si>
  <si>
    <t>Выполнено работ</t>
  </si>
  <si>
    <t>Задолженность</t>
  </si>
  <si>
    <t>Содержание и ремонт</t>
  </si>
  <si>
    <t>ТО котельной</t>
  </si>
  <si>
    <t>Аварийное обслуж</t>
  </si>
  <si>
    <t>Обслуживание лифта</t>
  </si>
  <si>
    <t>Уборка МКД и придомовой территории</t>
  </si>
  <si>
    <t>ВСЕГО</t>
  </si>
  <si>
    <t>Управление (оплачено)</t>
  </si>
  <si>
    <t>Постоянные статьи, не требующие подтверждения (по начислению)</t>
  </si>
  <si>
    <t>Статья</t>
  </si>
  <si>
    <t>Водоотведение</t>
  </si>
  <si>
    <t>ГВС</t>
  </si>
  <si>
    <t>Затраты на отопление</t>
  </si>
  <si>
    <t>ХВС</t>
  </si>
  <si>
    <t>Электроэнергия для СОИ</t>
  </si>
  <si>
    <t>ВСЕГО:</t>
  </si>
  <si>
    <t>Должники на 31.12.2019 года</t>
  </si>
  <si>
    <t>1+3-4</t>
  </si>
  <si>
    <t>Баланс дома фактический</t>
  </si>
  <si>
    <t>2+4-5-6-7</t>
  </si>
  <si>
    <t>Баланс дома при 100% оплате</t>
  </si>
  <si>
    <t>9+8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</si>
</sst>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8" fillId="0" borderId="13" xfId="1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" fontId="8" fillId="0" borderId="21" xfId="1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4" fontId="0" fillId="0" borderId="0" xfId="0" applyNumberFormat="1"/>
    <xf numFmtId="0" fontId="9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14" fontId="12" fillId="0" borderId="8" xfId="0" applyNumberFormat="1" applyFont="1" applyBorder="1"/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right" vertical="center"/>
    </xf>
    <xf numFmtId="14" fontId="12" fillId="0" borderId="27" xfId="0" applyNumberFormat="1" applyFont="1" applyBorder="1"/>
    <xf numFmtId="0" fontId="13" fillId="0" borderId="9" xfId="0" applyFont="1" applyBorder="1" applyAlignment="1">
      <alignment horizontal="left" vertical="center" wrapText="1" shrinkToFit="1"/>
    </xf>
    <xf numFmtId="4" fontId="13" fillId="0" borderId="13" xfId="0" applyNumberFormat="1" applyFont="1" applyBorder="1"/>
    <xf numFmtId="0" fontId="13" fillId="0" borderId="9" xfId="0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4" fontId="12" fillId="0" borderId="28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164" fontId="13" fillId="0" borderId="9" xfId="1" applyNumberFormat="1" applyFont="1" applyBorder="1" applyAlignment="1">
      <alignment horizontal="center" vertical="center"/>
    </xf>
    <xf numFmtId="4" fontId="13" fillId="0" borderId="9" xfId="1" applyNumberFormat="1" applyFont="1" applyBorder="1" applyAlignment="1">
      <alignment horizontal="center" vertical="center"/>
    </xf>
    <xf numFmtId="4" fontId="13" fillId="0" borderId="10" xfId="1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3" fillId="2" borderId="9" xfId="1" applyNumberFormat="1" applyFont="1" applyFill="1" applyBorder="1" applyAlignment="1">
      <alignment horizontal="center" vertical="center"/>
    </xf>
    <xf numFmtId="4" fontId="13" fillId="2" borderId="9" xfId="1" applyNumberFormat="1" applyFont="1" applyFill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164" fontId="11" fillId="0" borderId="30" xfId="1" applyNumberFormat="1" applyFont="1" applyBorder="1" applyAlignment="1">
      <alignment horizontal="right" vertical="center"/>
    </xf>
    <xf numFmtId="4" fontId="11" fillId="0" borderId="30" xfId="1" applyNumberFormat="1" applyFont="1" applyBorder="1" applyAlignment="1">
      <alignment horizontal="right" vertical="center"/>
    </xf>
    <xf numFmtId="4" fontId="11" fillId="0" borderId="18" xfId="1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right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4" fontId="5" fillId="0" borderId="35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13" fillId="2" borderId="10" xfId="1" applyNumberFormat="1" applyFont="1" applyFill="1" applyBorder="1" applyAlignment="1">
      <alignment horizontal="center" vertical="center"/>
    </xf>
    <xf numFmtId="4" fontId="13" fillId="2" borderId="12" xfId="1" applyNumberFormat="1" applyFont="1" applyFill="1" applyBorder="1" applyAlignment="1">
      <alignment horizontal="center" vertical="center"/>
    </xf>
    <xf numFmtId="4" fontId="13" fillId="0" borderId="10" xfId="1" applyNumberFormat="1" applyFont="1" applyBorder="1" applyAlignment="1">
      <alignment horizontal="center" vertical="center"/>
    </xf>
    <xf numFmtId="4" fontId="13" fillId="0" borderId="12" xfId="1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4" fontId="18" fillId="0" borderId="9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4" fontId="18" fillId="0" borderId="30" xfId="0" applyNumberFormat="1" applyFont="1" applyBorder="1" applyAlignment="1">
      <alignment horizontal="center" vertical="center" wrapText="1"/>
    </xf>
    <xf numFmtId="4" fontId="16" fillId="0" borderId="21" xfId="0" applyNumberFormat="1" applyFont="1" applyBorder="1" applyAlignment="1">
      <alignment vertical="center" wrapText="1"/>
    </xf>
  </cellXfs>
  <cellStyles count="2">
    <cellStyle name="Обычный" xfId="0" builtinId="0"/>
    <cellStyle name="Обычный_Шило, 245" xfId="1" xr:uid="{242737D6-21C4-4B85-AACB-AAEB130A3D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A5" sqref="A4:A5"/>
    </sheetView>
  </sheetViews>
  <sheetFormatPr defaultRowHeight="15" x14ac:dyDescent="0.25"/>
  <cols>
    <col min="1" max="1" width="15.28515625" customWidth="1"/>
    <col min="2" max="2" width="27.85546875" customWidth="1"/>
    <col min="3" max="3" width="11.42578125" customWidth="1"/>
    <col min="4" max="4" width="10.42578125" customWidth="1"/>
    <col min="5" max="5" width="11.7109375" customWidth="1"/>
    <col min="6" max="6" width="25.42578125" customWidth="1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2" spans="1:6" ht="18" x14ac:dyDescent="0.25">
      <c r="A2" s="2" t="s">
        <v>1</v>
      </c>
      <c r="B2" s="2"/>
      <c r="C2" s="2"/>
      <c r="D2" s="2"/>
      <c r="E2" s="2"/>
      <c r="F2" s="2"/>
    </row>
    <row r="3" spans="1:6" ht="18.75" thickBot="1" x14ac:dyDescent="0.3">
      <c r="A3" s="3"/>
      <c r="B3" s="4" t="s">
        <v>2</v>
      </c>
      <c r="C3" s="4"/>
      <c r="D3" s="4"/>
      <c r="E3" s="4"/>
      <c r="F3" s="4"/>
    </row>
    <row r="4" spans="1:6" ht="34.5" customHeight="1" x14ac:dyDescent="0.25">
      <c r="A4" s="5" t="s">
        <v>3</v>
      </c>
      <c r="B4" s="6" t="s">
        <v>4</v>
      </c>
      <c r="C4" s="7" t="s">
        <v>5</v>
      </c>
      <c r="D4" s="8"/>
      <c r="E4" s="9"/>
      <c r="F4" s="10" t="s">
        <v>6</v>
      </c>
    </row>
    <row r="5" spans="1:6" ht="42" customHeight="1" x14ac:dyDescent="0.25">
      <c r="A5" s="11" t="s">
        <v>7</v>
      </c>
      <c r="B5" s="12" t="s">
        <v>8</v>
      </c>
      <c r="C5" s="13" t="s">
        <v>9</v>
      </c>
      <c r="D5" s="14"/>
      <c r="E5" s="15"/>
      <c r="F5" s="16" t="s">
        <v>10</v>
      </c>
    </row>
    <row r="6" spans="1:6" ht="15.75" x14ac:dyDescent="0.25">
      <c r="A6" s="17">
        <v>1</v>
      </c>
      <c r="B6" s="18" t="s">
        <v>11</v>
      </c>
      <c r="C6" s="19"/>
      <c r="D6" s="19"/>
      <c r="E6" s="20"/>
      <c r="F6" s="21">
        <v>0</v>
      </c>
    </row>
    <row r="7" spans="1:6" ht="15.75" x14ac:dyDescent="0.25">
      <c r="A7" s="22">
        <v>2</v>
      </c>
      <c r="B7" s="18" t="s">
        <v>12</v>
      </c>
      <c r="C7" s="19"/>
      <c r="D7" s="19"/>
      <c r="E7" s="20"/>
      <c r="F7" s="21">
        <v>0</v>
      </c>
    </row>
    <row r="8" spans="1:6" ht="15.75" x14ac:dyDescent="0.25">
      <c r="A8" s="23">
        <v>3</v>
      </c>
      <c r="B8" s="18" t="s">
        <v>13</v>
      </c>
      <c r="C8" s="19"/>
      <c r="D8" s="19"/>
      <c r="E8" s="20"/>
      <c r="F8" s="24">
        <v>570793.13</v>
      </c>
    </row>
    <row r="9" spans="1:6" ht="16.5" thickBot="1" x14ac:dyDescent="0.3">
      <c r="A9" s="25">
        <v>4</v>
      </c>
      <c r="B9" s="26" t="s">
        <v>14</v>
      </c>
      <c r="C9" s="27"/>
      <c r="D9" s="27"/>
      <c r="E9" s="28"/>
      <c r="F9" s="29">
        <v>325796.77</v>
      </c>
    </row>
    <row r="10" spans="1:6" ht="15.75" thickBot="1" x14ac:dyDescent="0.3">
      <c r="A10" s="30"/>
      <c r="B10" s="31"/>
      <c r="C10" s="31"/>
      <c r="D10" s="31"/>
      <c r="E10" s="31"/>
      <c r="F10" s="32"/>
    </row>
    <row r="11" spans="1:6" ht="15.75" thickBot="1" x14ac:dyDescent="0.3">
      <c r="A11" s="33"/>
      <c r="B11" s="34" t="s">
        <v>15</v>
      </c>
      <c r="C11" s="35"/>
      <c r="D11" s="35"/>
      <c r="E11" s="35"/>
      <c r="F11" s="36"/>
    </row>
    <row r="12" spans="1:6" ht="25.5" x14ac:dyDescent="0.25">
      <c r="A12" s="37"/>
      <c r="B12" s="38" t="s">
        <v>16</v>
      </c>
      <c r="C12" s="38" t="s">
        <v>17</v>
      </c>
      <c r="D12" s="39" t="s">
        <v>18</v>
      </c>
      <c r="E12" s="40"/>
      <c r="F12" s="41" t="s">
        <v>19</v>
      </c>
    </row>
    <row r="13" spans="1:6" ht="13.5" customHeight="1" x14ac:dyDescent="0.25">
      <c r="A13" s="42"/>
      <c r="B13" s="43" t="s">
        <v>20</v>
      </c>
      <c r="C13" s="44"/>
      <c r="D13" s="45"/>
      <c r="E13" s="46"/>
      <c r="F13" s="47">
        <v>71664.98</v>
      </c>
    </row>
    <row r="14" spans="1:6" ht="17.25" customHeight="1" x14ac:dyDescent="0.25">
      <c r="A14" s="42"/>
      <c r="B14" s="43" t="s">
        <v>21</v>
      </c>
      <c r="C14" s="44"/>
      <c r="D14" s="45"/>
      <c r="E14" s="46"/>
      <c r="F14" s="47">
        <v>81251.199999999997</v>
      </c>
    </row>
    <row r="15" spans="1:6" ht="29.25" customHeight="1" x14ac:dyDescent="0.25">
      <c r="A15" s="48"/>
      <c r="B15" s="49" t="s">
        <v>22</v>
      </c>
      <c r="C15" s="44"/>
      <c r="D15" s="45"/>
      <c r="E15" s="46"/>
      <c r="F15" s="50">
        <v>37229.440000000002</v>
      </c>
    </row>
    <row r="16" spans="1:6" ht="15.75" customHeight="1" x14ac:dyDescent="0.25">
      <c r="A16" s="48"/>
      <c r="B16" s="43" t="s">
        <v>23</v>
      </c>
      <c r="C16" s="51" t="s">
        <v>24</v>
      </c>
      <c r="D16" s="45">
        <v>13</v>
      </c>
      <c r="E16" s="46"/>
      <c r="F16" s="52">
        <v>3049.28</v>
      </c>
    </row>
    <row r="17" spans="1:6" ht="16.5" customHeight="1" x14ac:dyDescent="0.25">
      <c r="A17" s="48"/>
      <c r="B17" s="53" t="s">
        <v>25</v>
      </c>
      <c r="C17" s="54" t="s">
        <v>26</v>
      </c>
      <c r="D17" s="55">
        <v>1.5</v>
      </c>
      <c r="E17" s="56"/>
      <c r="F17" s="57">
        <v>4887</v>
      </c>
    </row>
    <row r="18" spans="1:6" ht="15.75" thickBot="1" x14ac:dyDescent="0.3">
      <c r="A18" s="58"/>
      <c r="B18" s="59" t="s">
        <v>27</v>
      </c>
      <c r="C18" s="60"/>
      <c r="D18" s="60"/>
      <c r="E18" s="61"/>
      <c r="F18" s="62">
        <f>SUM(F13:F17)</f>
        <v>198081.9</v>
      </c>
    </row>
    <row r="19" spans="1:6" ht="15.75" thickBot="1" x14ac:dyDescent="0.3">
      <c r="A19" s="63"/>
      <c r="B19" s="64"/>
      <c r="C19" s="64"/>
      <c r="D19" s="64"/>
      <c r="E19" s="64"/>
      <c r="F19" s="65"/>
    </row>
    <row r="20" spans="1:6" ht="15.75" thickBot="1" x14ac:dyDescent="0.3">
      <c r="A20" s="66">
        <v>5</v>
      </c>
      <c r="B20" s="67" t="s">
        <v>28</v>
      </c>
      <c r="C20" s="67"/>
      <c r="D20" s="67"/>
      <c r="E20" s="67"/>
      <c r="F20" s="68"/>
    </row>
    <row r="21" spans="1:6" ht="25.5" customHeight="1" x14ac:dyDescent="0.25">
      <c r="A21" s="69"/>
      <c r="B21" s="70" t="s">
        <v>29</v>
      </c>
      <c r="C21" s="70" t="s">
        <v>30</v>
      </c>
      <c r="D21" s="70" t="s">
        <v>31</v>
      </c>
      <c r="E21" s="71" t="s">
        <v>32</v>
      </c>
      <c r="F21" s="72" t="s">
        <v>33</v>
      </c>
    </row>
    <row r="22" spans="1:6" ht="38.25" x14ac:dyDescent="0.25">
      <c r="A22" s="73" t="s">
        <v>34</v>
      </c>
      <c r="B22" s="74">
        <v>0</v>
      </c>
      <c r="C22" s="75">
        <v>44926.04</v>
      </c>
      <c r="D22" s="76">
        <v>26344.98</v>
      </c>
      <c r="E22" s="77">
        <f>F18</f>
        <v>198081.9</v>
      </c>
      <c r="F22" s="78">
        <f>B22+C22-D22</f>
        <v>18581.060000000001</v>
      </c>
    </row>
    <row r="23" spans="1:6" ht="38.25" x14ac:dyDescent="0.25">
      <c r="A23" s="73" t="s">
        <v>35</v>
      </c>
      <c r="B23" s="74">
        <v>0</v>
      </c>
      <c r="C23" s="75">
        <v>54425.8</v>
      </c>
      <c r="D23" s="76">
        <v>31861.62</v>
      </c>
      <c r="E23" s="75">
        <v>54425.8</v>
      </c>
      <c r="F23" s="78">
        <f>B23+C23-D23</f>
        <v>22564.180000000004</v>
      </c>
    </row>
    <row r="24" spans="1:6" ht="38.25" x14ac:dyDescent="0.25">
      <c r="A24" s="79" t="s">
        <v>36</v>
      </c>
      <c r="B24" s="74">
        <v>0</v>
      </c>
      <c r="C24" s="80">
        <v>22759.88</v>
      </c>
      <c r="D24" s="81">
        <v>13473.14</v>
      </c>
      <c r="E24" s="80">
        <v>22759.88</v>
      </c>
      <c r="F24" s="82">
        <f>B24+C24-D24</f>
        <v>9286.7400000000016</v>
      </c>
    </row>
    <row r="25" spans="1:6" ht="38.25" x14ac:dyDescent="0.25">
      <c r="A25" s="79" t="s">
        <v>37</v>
      </c>
      <c r="B25" s="74">
        <v>0</v>
      </c>
      <c r="C25" s="83">
        <v>38592.839999999997</v>
      </c>
      <c r="D25" s="84">
        <v>22667.32</v>
      </c>
      <c r="E25" s="83">
        <v>38592.839999999997</v>
      </c>
      <c r="F25" s="82">
        <f>B25+C25-D25</f>
        <v>15925.519999999997</v>
      </c>
    </row>
    <row r="26" spans="1:6" ht="76.5" x14ac:dyDescent="0.25">
      <c r="A26" s="79" t="s">
        <v>38</v>
      </c>
      <c r="B26" s="74">
        <v>0</v>
      </c>
      <c r="C26" s="75">
        <v>27113.96</v>
      </c>
      <c r="D26" s="76">
        <v>15972.42</v>
      </c>
      <c r="E26" s="75">
        <v>27113.96</v>
      </c>
      <c r="F26" s="82">
        <f>B26+C26-D26</f>
        <v>11141.539999999999</v>
      </c>
    </row>
    <row r="27" spans="1:6" ht="15.75" thickBot="1" x14ac:dyDescent="0.3">
      <c r="A27" s="58" t="s">
        <v>39</v>
      </c>
      <c r="B27" s="85">
        <f>SUM(B22:B23)</f>
        <v>0</v>
      </c>
      <c r="C27" s="86">
        <f>SUM(C22:C26)</f>
        <v>187818.52</v>
      </c>
      <c r="D27" s="87">
        <f>SUM(D22:D26)</f>
        <v>110319.48</v>
      </c>
      <c r="E27" s="88">
        <f>SUM(E22:E26)</f>
        <v>340974.38000000006</v>
      </c>
      <c r="F27" s="89">
        <f>SUM(F22:F26)</f>
        <v>77499.039999999994</v>
      </c>
    </row>
    <row r="28" spans="1:6" ht="19.5" thickBot="1" x14ac:dyDescent="0.3">
      <c r="A28" s="90"/>
      <c r="B28" s="91"/>
      <c r="C28" s="91"/>
      <c r="D28" s="91"/>
      <c r="E28" s="91"/>
      <c r="F28" s="92"/>
    </row>
    <row r="29" spans="1:6" ht="15.75" thickBot="1" x14ac:dyDescent="0.3">
      <c r="A29" s="93">
        <v>6</v>
      </c>
      <c r="B29" s="94" t="s">
        <v>40</v>
      </c>
      <c r="C29" s="95"/>
      <c r="D29" s="95"/>
      <c r="E29" s="96"/>
      <c r="F29" s="97">
        <v>13011.47</v>
      </c>
    </row>
    <row r="30" spans="1:6" ht="15.75" thickBot="1" x14ac:dyDescent="0.3">
      <c r="A30" s="63"/>
      <c r="B30" s="98"/>
      <c r="C30" s="99"/>
      <c r="D30" s="99"/>
      <c r="E30" s="99"/>
      <c r="F30" s="65"/>
    </row>
    <row r="31" spans="1:6" x14ac:dyDescent="0.25">
      <c r="A31" s="69">
        <v>7</v>
      </c>
      <c r="B31" s="100" t="s">
        <v>41</v>
      </c>
      <c r="C31" s="101"/>
      <c r="D31" s="101"/>
      <c r="E31" s="101"/>
      <c r="F31" s="102"/>
    </row>
    <row r="32" spans="1:6" ht="51" x14ac:dyDescent="0.25">
      <c r="A32" s="103" t="s">
        <v>42</v>
      </c>
      <c r="B32" s="104" t="s">
        <v>29</v>
      </c>
      <c r="C32" s="105" t="s">
        <v>30</v>
      </c>
      <c r="D32" s="106" t="s">
        <v>31</v>
      </c>
      <c r="E32" s="107"/>
      <c r="F32" s="108" t="s">
        <v>33</v>
      </c>
    </row>
    <row r="33" spans="1:6" ht="25.5" x14ac:dyDescent="0.25">
      <c r="A33" s="79" t="s">
        <v>43</v>
      </c>
      <c r="B33" s="83"/>
      <c r="C33" s="80">
        <v>28510.35</v>
      </c>
      <c r="D33" s="109">
        <v>15011.94</v>
      </c>
      <c r="E33" s="110"/>
      <c r="F33" s="82">
        <f t="shared" ref="F33:F37" si="0">B33+C33-D33</f>
        <v>13498.409999999998</v>
      </c>
    </row>
    <row r="34" spans="1:6" x14ac:dyDescent="0.25">
      <c r="A34" s="79" t="s">
        <v>44</v>
      </c>
      <c r="B34" s="83"/>
      <c r="C34" s="80">
        <v>55846.5</v>
      </c>
      <c r="D34" s="109">
        <v>30436.54</v>
      </c>
      <c r="E34" s="110"/>
      <c r="F34" s="82">
        <f t="shared" si="0"/>
        <v>25409.96</v>
      </c>
    </row>
    <row r="35" spans="1:6" ht="51" x14ac:dyDescent="0.25">
      <c r="A35" s="79" t="s">
        <v>45</v>
      </c>
      <c r="B35" s="83"/>
      <c r="C35" s="80">
        <v>231062.26</v>
      </c>
      <c r="D35" s="109">
        <v>133121.92000000001</v>
      </c>
      <c r="E35" s="110"/>
      <c r="F35" s="82">
        <f t="shared" si="0"/>
        <v>97940.34</v>
      </c>
    </row>
    <row r="36" spans="1:6" x14ac:dyDescent="0.25">
      <c r="A36" s="79" t="s">
        <v>46</v>
      </c>
      <c r="B36" s="83"/>
      <c r="C36" s="75">
        <v>32364.36</v>
      </c>
      <c r="D36" s="111">
        <v>16338.26</v>
      </c>
      <c r="E36" s="112"/>
      <c r="F36" s="82">
        <f t="shared" si="0"/>
        <v>16026.1</v>
      </c>
    </row>
    <row r="37" spans="1:6" ht="38.25" x14ac:dyDescent="0.25">
      <c r="A37" s="79" t="s">
        <v>47</v>
      </c>
      <c r="B37" s="83"/>
      <c r="C37" s="75">
        <v>12925.48</v>
      </c>
      <c r="D37" s="111">
        <v>7557.16</v>
      </c>
      <c r="E37" s="112"/>
      <c r="F37" s="82">
        <f t="shared" si="0"/>
        <v>5368.32</v>
      </c>
    </row>
    <row r="38" spans="1:6" ht="15.75" thickBot="1" x14ac:dyDescent="0.3">
      <c r="A38" s="113" t="s">
        <v>48</v>
      </c>
      <c r="B38" s="114">
        <f>SUM(B25:B37)</f>
        <v>0</v>
      </c>
      <c r="C38" s="85">
        <f>SUM(C33:C37)</f>
        <v>360708.94999999995</v>
      </c>
      <c r="D38" s="115">
        <f>SUM(D33:D37)</f>
        <v>202465.82000000004</v>
      </c>
      <c r="E38" s="116"/>
      <c r="F38" s="89">
        <f>SUM(F33:F37)</f>
        <v>158243.13</v>
      </c>
    </row>
    <row r="39" spans="1:6" ht="15.75" thickBot="1" x14ac:dyDescent="0.3">
      <c r="A39" s="30"/>
      <c r="B39" s="31"/>
      <c r="C39" s="31"/>
      <c r="D39" s="31"/>
      <c r="E39" s="31"/>
      <c r="F39" s="32"/>
    </row>
    <row r="40" spans="1:6" x14ac:dyDescent="0.25">
      <c r="A40" s="117">
        <v>8</v>
      </c>
      <c r="B40" s="118" t="s">
        <v>49</v>
      </c>
      <c r="C40" s="118"/>
      <c r="D40" s="119" t="s">
        <v>50</v>
      </c>
      <c r="E40" s="120"/>
      <c r="F40" s="121">
        <f>F6+F8-F9</f>
        <v>244996.36</v>
      </c>
    </row>
    <row r="41" spans="1:6" x14ac:dyDescent="0.25">
      <c r="A41" s="122">
        <v>9</v>
      </c>
      <c r="B41" s="123" t="s">
        <v>51</v>
      </c>
      <c r="C41" s="123"/>
      <c r="D41" s="124" t="s">
        <v>52</v>
      </c>
      <c r="E41" s="124"/>
      <c r="F41" s="125">
        <f>F7+F9-E27-F29-D38</f>
        <v>-230654.90000000008</v>
      </c>
    </row>
    <row r="42" spans="1:6" ht="15.75" thickBot="1" x14ac:dyDescent="0.3">
      <c r="A42" s="126">
        <v>10</v>
      </c>
      <c r="B42" s="127" t="s">
        <v>53</v>
      </c>
      <c r="C42" s="127"/>
      <c r="D42" s="128" t="s">
        <v>54</v>
      </c>
      <c r="E42" s="128"/>
      <c r="F42" s="129">
        <f>F40+F41</f>
        <v>14341.459999999905</v>
      </c>
    </row>
  </sheetData>
  <mergeCells count="33">
    <mergeCell ref="B42:C42"/>
    <mergeCell ref="D42:E42"/>
    <mergeCell ref="D36:E36"/>
    <mergeCell ref="D37:E37"/>
    <mergeCell ref="D38:E38"/>
    <mergeCell ref="B40:C40"/>
    <mergeCell ref="D40:E40"/>
    <mergeCell ref="B41:C41"/>
    <mergeCell ref="D41:E41"/>
    <mergeCell ref="B29:D29"/>
    <mergeCell ref="B31:F31"/>
    <mergeCell ref="D32:E32"/>
    <mergeCell ref="D33:E33"/>
    <mergeCell ref="D34:E34"/>
    <mergeCell ref="D35:E35"/>
    <mergeCell ref="D14:E14"/>
    <mergeCell ref="D15:E15"/>
    <mergeCell ref="D16:E16"/>
    <mergeCell ref="D17:E17"/>
    <mergeCell ref="B18:E18"/>
    <mergeCell ref="B20:F20"/>
    <mergeCell ref="B7:E7"/>
    <mergeCell ref="B8:E8"/>
    <mergeCell ref="B9:E9"/>
    <mergeCell ref="B11:F11"/>
    <mergeCell ref="D12:E12"/>
    <mergeCell ref="D13:E13"/>
    <mergeCell ref="A1:F1"/>
    <mergeCell ref="A2:F2"/>
    <mergeCell ref="B3:F3"/>
    <mergeCell ref="C4:E4"/>
    <mergeCell ref="C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Office1</dc:creator>
  <cp:lastModifiedBy>Office1</cp:lastModifiedBy>
  <dcterms:created xsi:type="dcterms:W3CDTF">2015-06-05T18:19:34Z</dcterms:created>
  <dcterms:modified xsi:type="dcterms:W3CDTF">2020-06-19T08:25:20Z</dcterms:modified>
</cp:coreProperties>
</file>