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Office1\Desktop\"/>
    </mc:Choice>
  </mc:AlternateContent>
  <xr:revisionPtr revIDLastSave="0" documentId="13_ncr:1_{041D473F-2F71-48CB-90DD-C43E0215BB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1(2)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1" i="10" l="1"/>
  <c r="F16" i="10" l="1"/>
  <c r="D28" i="10" l="1"/>
  <c r="C28" i="10"/>
  <c r="D39" i="10"/>
  <c r="C39" i="10"/>
  <c r="F27" i="10"/>
  <c r="F26" i="10"/>
  <c r="F19" i="10" l="1"/>
  <c r="E23" i="10" l="1"/>
  <c r="E28" i="10" s="1"/>
  <c r="F42" i="10" s="1"/>
  <c r="F43" i="10" s="1"/>
  <c r="F35" i="10"/>
  <c r="F34" i="10"/>
  <c r="F36" i="10"/>
  <c r="F25" i="10"/>
  <c r="F38" i="10"/>
  <c r="F37" i="10"/>
  <c r="F24" i="10"/>
  <c r="F23" i="10"/>
  <c r="B28" i="10"/>
  <c r="F28" i="10" l="1"/>
  <c r="F39" i="10"/>
  <c r="B39" i="10" l="1"/>
</calcChain>
</file>

<file path=xl/sharedStrings.xml><?xml version="1.0" encoding="utf-8"?>
<sst xmlns="http://schemas.openxmlformats.org/spreadsheetml/2006/main" count="61" uniqueCount="57">
  <si>
    <t>Статья</t>
  </si>
  <si>
    <t>Начислено</t>
  </si>
  <si>
    <t>Задолженность</t>
  </si>
  <si>
    <t>ВСЕГО:</t>
  </si>
  <si>
    <t>Оплачено</t>
  </si>
  <si>
    <t>Баланс дома фактический</t>
  </si>
  <si>
    <t>ХВС</t>
  </si>
  <si>
    <t>Обслуживание лифта</t>
  </si>
  <si>
    <t>ГВС</t>
  </si>
  <si>
    <t>Водоотведение</t>
  </si>
  <si>
    <t>Задолженность на начало</t>
  </si>
  <si>
    <t>Итого</t>
  </si>
  <si>
    <t>Электроэнергия для СОИ</t>
  </si>
  <si>
    <t>Тариф 21,23 руб.</t>
  </si>
  <si>
    <t>Обслуживание лифтов 3,9</t>
  </si>
  <si>
    <t>Затраты на отопление</t>
  </si>
  <si>
    <t>Уборка МКД и придомовой территории</t>
  </si>
  <si>
    <t>Наименование</t>
  </si>
  <si>
    <t>Ед. изм.</t>
  </si>
  <si>
    <t>Кол-во</t>
  </si>
  <si>
    <t>шт</t>
  </si>
  <si>
    <t>Стоимость</t>
  </si>
  <si>
    <t>Аварийное обслуживание 2,3</t>
  </si>
  <si>
    <t xml:space="preserve">Содерж и тек.ремонт общего имущества 4,54                                         </t>
  </si>
  <si>
    <t>Должники на 01.11.2019 года</t>
  </si>
  <si>
    <t>Баланс дома на 01.11.2019г.</t>
  </si>
  <si>
    <t>Аварийное обслуж</t>
  </si>
  <si>
    <t>ул. М.Шоссе, 27-2</t>
  </si>
  <si>
    <t>140 квартир+5 офисов</t>
  </si>
  <si>
    <t>коэффициент для работ по котельной 0,6</t>
  </si>
  <si>
    <t>Содержание и ремонт</t>
  </si>
  <si>
    <t>ТО котельной</t>
  </si>
  <si>
    <t>Начисленные средства</t>
  </si>
  <si>
    <t>Оплачено средств</t>
  </si>
  <si>
    <t>ВСЕГО</t>
  </si>
  <si>
    <t>Отчет за период 2019 год</t>
  </si>
  <si>
    <t>Расходы за ноябрь-декабрь по статьям Содержание-ремонт, ТО котельной</t>
  </si>
  <si>
    <t>Должники на 31.12.2019 года</t>
  </si>
  <si>
    <t>Выполнено работ</t>
  </si>
  <si>
    <t>Статьи содержание и ремонт</t>
  </si>
  <si>
    <t>Статьи</t>
  </si>
  <si>
    <t>Управление (оплачено)</t>
  </si>
  <si>
    <t>Расходы по ресурсам</t>
  </si>
  <si>
    <t>2+4-5-6-7</t>
  </si>
  <si>
    <t xml:space="preserve">Уборка МКД и придомовой 2,74     </t>
  </si>
  <si>
    <t>ТО котельной 5,5                    Управление 2,25</t>
  </si>
  <si>
    <t>Комиссия за прием платежей</t>
  </si>
  <si>
    <t>%</t>
  </si>
  <si>
    <t xml:space="preserve">S = 7471,17 м2   </t>
  </si>
  <si>
    <t>Выезд бригад</t>
  </si>
  <si>
    <t>1+3-4</t>
  </si>
  <si>
    <t>Баланс дома при 100% оплате</t>
  </si>
  <si>
    <t>9+8</t>
  </si>
  <si>
    <t>Ремонтно-строительные работы</t>
  </si>
  <si>
    <t>Электротехнические работы</t>
  </si>
  <si>
    <t>Сантехнические работы</t>
  </si>
  <si>
    <t>Работы по содержанию дома и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</si>
</sst>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u/>
      <sz val="14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61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Fill="1"/>
    <xf numFmtId="14" fontId="4" fillId="0" borderId="19" xfId="0" applyNumberFormat="1" applyFont="1" applyFill="1" applyBorder="1"/>
    <xf numFmtId="4" fontId="5" fillId="0" borderId="9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/>
    </xf>
    <xf numFmtId="4" fontId="8" fillId="0" borderId="21" xfId="0" applyNumberFormat="1" applyFont="1" applyFill="1" applyBorder="1" applyAlignment="1">
      <alignment horizontal="right" vertical="center" wrapText="1"/>
    </xf>
    <xf numFmtId="4" fontId="13" fillId="0" borderId="5" xfId="1" applyNumberFormat="1" applyFont="1" applyFill="1" applyBorder="1" applyAlignment="1">
      <alignment horizontal="right" vertical="top"/>
    </xf>
    <xf numFmtId="4" fontId="13" fillId="0" borderId="9" xfId="1" applyNumberFormat="1" applyFont="1" applyFill="1" applyBorder="1" applyAlignment="1">
      <alignment horizontal="right" vertical="top"/>
    </xf>
    <xf numFmtId="164" fontId="4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/>
    <xf numFmtId="0" fontId="11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4" fontId="3" fillId="0" borderId="0" xfId="1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/>
    </xf>
    <xf numFmtId="0" fontId="0" fillId="0" borderId="0" xfId="0" applyBorder="1"/>
    <xf numFmtId="0" fontId="6" fillId="0" borderId="30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164" fontId="12" fillId="0" borderId="13" xfId="1" applyNumberFormat="1" applyFont="1" applyFill="1" applyBorder="1" applyAlignment="1">
      <alignment horizontal="right" vertical="center"/>
    </xf>
    <xf numFmtId="4" fontId="12" fillId="0" borderId="13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25" xfId="0" applyFont="1" applyFill="1" applyBorder="1" applyAlignment="1">
      <alignment horizontal="center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4" fontId="5" fillId="0" borderId="37" xfId="0" applyNumberFormat="1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3" fillId="0" borderId="16" xfId="1" applyNumberFormat="1" applyFont="1" applyFill="1" applyBorder="1" applyAlignment="1">
      <alignment horizontal="right" vertical="center"/>
    </xf>
    <xf numFmtId="4" fontId="12" fillId="0" borderId="7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6" fillId="0" borderId="24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 wrapText="1"/>
    </xf>
    <xf numFmtId="4" fontId="7" fillId="0" borderId="32" xfId="0" applyNumberFormat="1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14" fontId="4" fillId="0" borderId="10" xfId="0" applyNumberFormat="1" applyFont="1" applyFill="1" applyBorder="1"/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0" fillId="0" borderId="0" xfId="0" applyFont="1" applyBorder="1" applyAlignment="1">
      <alignment wrapText="1"/>
    </xf>
    <xf numFmtId="4" fontId="0" fillId="0" borderId="0" xfId="0" applyNumberFormat="1" applyBorder="1"/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4" fontId="0" fillId="0" borderId="0" xfId="0" applyNumberFormat="1" applyFill="1" applyBorder="1"/>
    <xf numFmtId="0" fontId="0" fillId="0" borderId="0" xfId="0" applyBorder="1" applyAlignment="1">
      <alignment wrapText="1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4" fontId="16" fillId="0" borderId="1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9" fillId="0" borderId="29" xfId="0" applyFont="1" applyBorder="1" applyAlignment="1">
      <alignment horizontal="right" vertical="center"/>
    </xf>
    <xf numFmtId="0" fontId="7" fillId="0" borderId="1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3" fillId="3" borderId="16" xfId="1" applyNumberFormat="1" applyFont="1" applyFill="1" applyBorder="1" applyAlignment="1">
      <alignment horizontal="center" vertical="center"/>
    </xf>
    <xf numFmtId="4" fontId="3" fillId="3" borderId="14" xfId="1" applyNumberFormat="1" applyFont="1" applyFill="1" applyBorder="1" applyAlignment="1">
      <alignment horizontal="center" vertical="center"/>
    </xf>
    <xf numFmtId="4" fontId="3" fillId="0" borderId="16" xfId="1" applyNumberFormat="1" applyFont="1" applyFill="1" applyBorder="1" applyAlignment="1">
      <alignment horizontal="center" vertical="center"/>
    </xf>
    <xf numFmtId="4" fontId="3" fillId="0" borderId="14" xfId="1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12" fillId="0" borderId="27" xfId="0" applyNumberFormat="1" applyFont="1" applyBorder="1" applyAlignment="1">
      <alignment horizontal="center" vertical="center" wrapText="1"/>
    </xf>
    <xf numFmtId="0" fontId="12" fillId="0" borderId="40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3">
    <cellStyle name="Обычный" xfId="0" builtinId="0"/>
    <cellStyle name="Обычный 2" xfId="2" xr:uid="{1887AA1D-44FE-44D9-A721-C488F9106112}"/>
    <cellStyle name="Обычный_Шило, 24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topLeftCell="A25" workbookViewId="0">
      <selection activeCell="B15" sqref="B15"/>
    </sheetView>
  </sheetViews>
  <sheetFormatPr defaultRowHeight="15" x14ac:dyDescent="0.25"/>
  <cols>
    <col min="1" max="1" width="17.140625" customWidth="1"/>
    <col min="2" max="2" width="33.5703125" style="3" customWidth="1"/>
    <col min="3" max="3" width="11.42578125" style="2" customWidth="1"/>
    <col min="4" max="4" width="10.7109375" style="2" customWidth="1"/>
    <col min="5" max="5" width="10.85546875" style="2" customWidth="1"/>
    <col min="6" max="6" width="16.85546875" style="1" customWidth="1"/>
    <col min="7" max="7" width="17.7109375" customWidth="1"/>
  </cols>
  <sheetData>
    <row r="1" spans="1:13" ht="18" x14ac:dyDescent="0.25">
      <c r="A1" s="124" t="s">
        <v>27</v>
      </c>
      <c r="B1" s="124"/>
      <c r="C1" s="124"/>
      <c r="D1" s="124"/>
      <c r="E1" s="124"/>
      <c r="F1" s="124"/>
    </row>
    <row r="2" spans="1:13" ht="18" x14ac:dyDescent="0.25">
      <c r="A2" s="125" t="s">
        <v>35</v>
      </c>
      <c r="B2" s="125"/>
      <c r="C2" s="125"/>
      <c r="D2" s="125"/>
      <c r="E2" s="125"/>
      <c r="F2" s="125"/>
    </row>
    <row r="3" spans="1:13" ht="18.75" thickBot="1" x14ac:dyDescent="0.3">
      <c r="A3" s="36"/>
      <c r="B3" s="126" t="s">
        <v>29</v>
      </c>
      <c r="C3" s="126"/>
      <c r="D3" s="126"/>
      <c r="E3" s="126"/>
      <c r="F3" s="126"/>
    </row>
    <row r="4" spans="1:13" ht="31.15" customHeight="1" x14ac:dyDescent="0.25">
      <c r="A4" s="26" t="s">
        <v>48</v>
      </c>
      <c r="B4" s="25" t="s">
        <v>28</v>
      </c>
      <c r="C4" s="127" t="s">
        <v>22</v>
      </c>
      <c r="D4" s="128"/>
      <c r="E4" s="129"/>
      <c r="F4" s="27" t="s">
        <v>14</v>
      </c>
    </row>
    <row r="5" spans="1:13" ht="48" customHeight="1" x14ac:dyDescent="0.25">
      <c r="A5" s="24" t="s">
        <v>13</v>
      </c>
      <c r="B5" s="37" t="s">
        <v>23</v>
      </c>
      <c r="C5" s="130" t="s">
        <v>45</v>
      </c>
      <c r="D5" s="131"/>
      <c r="E5" s="132"/>
      <c r="F5" s="22" t="s">
        <v>44</v>
      </c>
    </row>
    <row r="6" spans="1:13" ht="15.75" x14ac:dyDescent="0.25">
      <c r="A6" s="99">
        <v>1</v>
      </c>
      <c r="B6" s="121" t="s">
        <v>24</v>
      </c>
      <c r="C6" s="122"/>
      <c r="D6" s="122"/>
      <c r="E6" s="123"/>
      <c r="F6" s="28">
        <v>0</v>
      </c>
    </row>
    <row r="7" spans="1:13" ht="15.75" x14ac:dyDescent="0.25">
      <c r="A7" s="99">
        <v>2</v>
      </c>
      <c r="B7" s="121" t="s">
        <v>25</v>
      </c>
      <c r="C7" s="122"/>
      <c r="D7" s="122"/>
      <c r="E7" s="123"/>
      <c r="F7" s="28">
        <v>0</v>
      </c>
    </row>
    <row r="8" spans="1:13" ht="21.6" customHeight="1" x14ac:dyDescent="0.25">
      <c r="A8" s="99">
        <v>3</v>
      </c>
      <c r="B8" s="121" t="s">
        <v>32</v>
      </c>
      <c r="C8" s="122"/>
      <c r="D8" s="122"/>
      <c r="E8" s="123"/>
      <c r="F8" s="29">
        <v>854112.62</v>
      </c>
    </row>
    <row r="9" spans="1:13" ht="19.899999999999999" customHeight="1" thickBot="1" x14ac:dyDescent="0.3">
      <c r="A9" s="100">
        <v>4</v>
      </c>
      <c r="B9" s="147" t="s">
        <v>33</v>
      </c>
      <c r="C9" s="148"/>
      <c r="D9" s="148"/>
      <c r="E9" s="149"/>
      <c r="F9" s="30">
        <v>460165.04</v>
      </c>
    </row>
    <row r="10" spans="1:13" ht="15.75" thickBot="1" x14ac:dyDescent="0.3">
      <c r="A10" s="6"/>
      <c r="B10" s="7"/>
      <c r="C10" s="8"/>
      <c r="D10" s="8"/>
      <c r="E10" s="8"/>
      <c r="F10" s="9"/>
    </row>
    <row r="11" spans="1:13" ht="15.75" thickBot="1" x14ac:dyDescent="0.3">
      <c r="A11" s="150" t="s">
        <v>36</v>
      </c>
      <c r="B11" s="151"/>
      <c r="C11" s="151"/>
      <c r="D11" s="151"/>
      <c r="E11" s="151"/>
      <c r="F11" s="152"/>
    </row>
    <row r="12" spans="1:13" ht="15.75" thickBot="1" x14ac:dyDescent="0.3">
      <c r="A12" s="57"/>
      <c r="B12" s="58" t="s">
        <v>17</v>
      </c>
      <c r="C12" s="58" t="s">
        <v>18</v>
      </c>
      <c r="D12" s="157" t="s">
        <v>19</v>
      </c>
      <c r="E12" s="158"/>
      <c r="F12" s="59" t="s">
        <v>21</v>
      </c>
    </row>
    <row r="13" spans="1:13" ht="29.25" customHeight="1" x14ac:dyDescent="0.25">
      <c r="A13" s="83"/>
      <c r="B13" s="84" t="s">
        <v>53</v>
      </c>
      <c r="C13" s="85"/>
      <c r="D13" s="159"/>
      <c r="E13" s="160"/>
      <c r="F13" s="86">
        <v>102213.8</v>
      </c>
    </row>
    <row r="14" spans="1:13" ht="25.5" customHeight="1" x14ac:dyDescent="0.25">
      <c r="A14" s="35"/>
      <c r="B14" s="56" t="s">
        <v>54</v>
      </c>
      <c r="C14" s="55"/>
      <c r="D14" s="108"/>
      <c r="E14" s="109"/>
      <c r="F14" s="60">
        <v>769.8</v>
      </c>
    </row>
    <row r="15" spans="1:13" ht="30.75" customHeight="1" x14ac:dyDescent="0.25">
      <c r="A15" s="35"/>
      <c r="B15" s="56" t="s">
        <v>55</v>
      </c>
      <c r="C15" s="55"/>
      <c r="D15" s="108"/>
      <c r="E15" s="109"/>
      <c r="F15" s="60">
        <v>137947.6</v>
      </c>
    </row>
    <row r="16" spans="1:13" ht="18" customHeight="1" x14ac:dyDescent="0.25">
      <c r="A16" s="10"/>
      <c r="B16" s="82" t="s">
        <v>49</v>
      </c>
      <c r="C16" s="87" t="s">
        <v>20</v>
      </c>
      <c r="D16" s="108">
        <v>13</v>
      </c>
      <c r="E16" s="109"/>
      <c r="F16" s="61">
        <f>234.56*D16</f>
        <v>3049.28</v>
      </c>
      <c r="I16" s="4"/>
      <c r="J16" s="4"/>
      <c r="K16" s="4"/>
      <c r="L16" s="4"/>
      <c r="M16" s="4"/>
    </row>
    <row r="17" spans="1:13" ht="26.25" customHeight="1" x14ac:dyDescent="0.25">
      <c r="A17" s="10"/>
      <c r="B17" s="46" t="s">
        <v>56</v>
      </c>
      <c r="C17" s="47"/>
      <c r="D17" s="110"/>
      <c r="E17" s="111"/>
      <c r="F17" s="48">
        <v>40513.620000000003</v>
      </c>
      <c r="I17" s="4"/>
      <c r="J17" s="4"/>
      <c r="K17" s="4"/>
      <c r="L17" s="4"/>
      <c r="M17" s="4"/>
    </row>
    <row r="18" spans="1:13" ht="24" customHeight="1" x14ac:dyDescent="0.25">
      <c r="A18" s="10"/>
      <c r="B18" s="46" t="s">
        <v>46</v>
      </c>
      <c r="C18" s="47" t="s">
        <v>47</v>
      </c>
      <c r="D18" s="110">
        <v>1.5</v>
      </c>
      <c r="E18" s="111"/>
      <c r="F18" s="48">
        <v>6902</v>
      </c>
      <c r="I18" s="4"/>
      <c r="J18" s="4"/>
      <c r="K18" s="4"/>
      <c r="L18" s="4"/>
      <c r="M18" s="4"/>
    </row>
    <row r="19" spans="1:13" ht="15.75" thickBot="1" x14ac:dyDescent="0.3">
      <c r="A19" s="112" t="s">
        <v>11</v>
      </c>
      <c r="B19" s="113"/>
      <c r="C19" s="113"/>
      <c r="D19" s="113"/>
      <c r="E19" s="114"/>
      <c r="F19" s="11">
        <f>SUM(F13:F18)</f>
        <v>291396.10000000003</v>
      </c>
      <c r="I19" s="5"/>
      <c r="J19" s="5"/>
      <c r="K19" s="5"/>
      <c r="L19" s="5"/>
      <c r="M19" s="5"/>
    </row>
    <row r="20" spans="1:13" ht="15.75" thickBot="1" x14ac:dyDescent="0.3">
      <c r="A20" s="62"/>
      <c r="B20" s="63"/>
      <c r="C20" s="64"/>
      <c r="D20" s="64"/>
      <c r="E20" s="64"/>
      <c r="F20" s="65"/>
      <c r="I20" s="5"/>
      <c r="J20" s="5"/>
      <c r="K20" s="5"/>
      <c r="L20" s="5"/>
      <c r="M20" s="5"/>
    </row>
    <row r="21" spans="1:13" ht="15.75" customHeight="1" thickBot="1" x14ac:dyDescent="0.3">
      <c r="A21" s="71">
        <v>5</v>
      </c>
      <c r="B21" s="153" t="s">
        <v>39</v>
      </c>
      <c r="C21" s="153"/>
      <c r="D21" s="153"/>
      <c r="E21" s="153"/>
      <c r="F21" s="154"/>
    </row>
    <row r="22" spans="1:13" ht="23.25" customHeight="1" x14ac:dyDescent="0.25">
      <c r="A22" s="18" t="s">
        <v>40</v>
      </c>
      <c r="B22" s="72" t="s">
        <v>10</v>
      </c>
      <c r="C22" s="72" t="s">
        <v>1</v>
      </c>
      <c r="D22" s="72" t="s">
        <v>4</v>
      </c>
      <c r="E22" s="66" t="s">
        <v>38</v>
      </c>
      <c r="F22" s="73" t="s">
        <v>2</v>
      </c>
    </row>
    <row r="23" spans="1:13" ht="25.15" customHeight="1" x14ac:dyDescent="0.25">
      <c r="A23" s="13" t="s">
        <v>30</v>
      </c>
      <c r="B23" s="41">
        <v>0</v>
      </c>
      <c r="C23" s="42">
        <v>66810.7</v>
      </c>
      <c r="D23" s="43">
        <v>36695.230000000003</v>
      </c>
      <c r="E23" s="67">
        <f>F19</f>
        <v>291396.10000000003</v>
      </c>
      <c r="F23" s="12">
        <f>B23+C23-D23</f>
        <v>30115.469999999994</v>
      </c>
    </row>
    <row r="24" spans="1:13" ht="14.45" customHeight="1" x14ac:dyDescent="0.25">
      <c r="A24" s="13" t="s">
        <v>31</v>
      </c>
      <c r="B24" s="41">
        <v>0</v>
      </c>
      <c r="C24" s="42">
        <v>82161.100000000006</v>
      </c>
      <c r="D24" s="43">
        <v>45677.78</v>
      </c>
      <c r="E24" s="42">
        <v>82161.100000000006</v>
      </c>
      <c r="F24" s="12">
        <f>B24+C24-D24</f>
        <v>36483.320000000007</v>
      </c>
    </row>
    <row r="25" spans="1:13" ht="14.45" customHeight="1" x14ac:dyDescent="0.25">
      <c r="A25" s="31" t="s">
        <v>26</v>
      </c>
      <c r="B25" s="41">
        <v>0</v>
      </c>
      <c r="C25" s="34">
        <v>34367.379999999997</v>
      </c>
      <c r="D25" s="50">
        <v>19092.78</v>
      </c>
      <c r="E25" s="34">
        <v>34367.379999999997</v>
      </c>
      <c r="F25" s="49">
        <f>B25+C25-D25</f>
        <v>15274.599999999999</v>
      </c>
    </row>
    <row r="26" spans="1:13" ht="25.5" x14ac:dyDescent="0.25">
      <c r="A26" s="31" t="s">
        <v>7</v>
      </c>
      <c r="B26" s="41">
        <v>0</v>
      </c>
      <c r="C26" s="32">
        <v>56524.959999999999</v>
      </c>
      <c r="D26" s="51">
        <v>30654.99</v>
      </c>
      <c r="E26" s="32">
        <v>56524.959999999999</v>
      </c>
      <c r="F26" s="49">
        <f t="shared" ref="F26:F27" si="0">B26+C26-D26</f>
        <v>25869.969999999998</v>
      </c>
    </row>
    <row r="27" spans="1:13" ht="38.25" x14ac:dyDescent="0.25">
      <c r="A27" s="31" t="s">
        <v>16</v>
      </c>
      <c r="B27" s="41">
        <v>0</v>
      </c>
      <c r="C27" s="33">
        <v>40321.93</v>
      </c>
      <c r="D27" s="52">
        <v>22146.560000000001</v>
      </c>
      <c r="E27" s="33">
        <v>40321.93</v>
      </c>
      <c r="F27" s="49">
        <f t="shared" si="0"/>
        <v>18175.37</v>
      </c>
    </row>
    <row r="28" spans="1:13" ht="14.45" customHeight="1" thickBot="1" x14ac:dyDescent="0.3">
      <c r="A28" s="23" t="s">
        <v>34</v>
      </c>
      <c r="B28" s="20">
        <f>SUM(B23:B24)</f>
        <v>0</v>
      </c>
      <c r="C28" s="53">
        <f>SUM(C23:C27)</f>
        <v>280186.07</v>
      </c>
      <c r="D28" s="54">
        <f>SUM(D23:D27)</f>
        <v>154267.34</v>
      </c>
      <c r="E28" s="68">
        <f>SUM(E23:E27)</f>
        <v>504771.47000000009</v>
      </c>
      <c r="F28" s="21">
        <f>SUM(F23:F27)</f>
        <v>125918.73000000001</v>
      </c>
    </row>
    <row r="29" spans="1:13" ht="14.45" customHeight="1" thickBot="1" x14ac:dyDescent="0.3">
      <c r="A29" s="16"/>
      <c r="B29" s="38"/>
      <c r="C29" s="39"/>
      <c r="D29" s="40"/>
      <c r="E29" s="40"/>
      <c r="F29" s="38"/>
    </row>
    <row r="30" spans="1:13" ht="15.75" thickBot="1" x14ac:dyDescent="0.3">
      <c r="A30" s="45">
        <v>6</v>
      </c>
      <c r="B30" s="155" t="s">
        <v>41</v>
      </c>
      <c r="C30" s="156"/>
      <c r="D30" s="156"/>
      <c r="E30" s="74"/>
      <c r="F30" s="75">
        <v>18686.849999999999</v>
      </c>
    </row>
    <row r="31" spans="1:13" ht="15.75" thickBot="1" x14ac:dyDescent="0.3">
      <c r="A31" s="14"/>
      <c r="B31" s="15"/>
      <c r="C31" s="16"/>
      <c r="D31" s="16"/>
      <c r="E31" s="16"/>
      <c r="F31" s="17"/>
    </row>
    <row r="32" spans="1:13" ht="21" customHeight="1" x14ac:dyDescent="0.25">
      <c r="A32" s="18">
        <v>7</v>
      </c>
      <c r="B32" s="136" t="s">
        <v>42</v>
      </c>
      <c r="C32" s="137"/>
      <c r="D32" s="137"/>
      <c r="E32" s="137"/>
      <c r="F32" s="138"/>
    </row>
    <row r="33" spans="1:6" s="80" customFormat="1" x14ac:dyDescent="0.25">
      <c r="A33" s="76" t="s">
        <v>0</v>
      </c>
      <c r="B33" s="77" t="s">
        <v>10</v>
      </c>
      <c r="C33" s="78" t="s">
        <v>1</v>
      </c>
      <c r="D33" s="139" t="s">
        <v>4</v>
      </c>
      <c r="E33" s="140"/>
      <c r="F33" s="79" t="s">
        <v>2</v>
      </c>
    </row>
    <row r="34" spans="1:6" x14ac:dyDescent="0.25">
      <c r="A34" s="31" t="s">
        <v>9</v>
      </c>
      <c r="B34" s="32">
        <v>0</v>
      </c>
      <c r="C34" s="34">
        <v>42707.15</v>
      </c>
      <c r="D34" s="141">
        <v>22187.72</v>
      </c>
      <c r="E34" s="142"/>
      <c r="F34" s="49">
        <f t="shared" ref="F34:F36" si="1">B34+C34-D34</f>
        <v>20519.43</v>
      </c>
    </row>
    <row r="35" spans="1:6" x14ac:dyDescent="0.25">
      <c r="A35" s="31" t="s">
        <v>8</v>
      </c>
      <c r="B35" s="32">
        <v>0</v>
      </c>
      <c r="C35" s="34">
        <v>86832.3</v>
      </c>
      <c r="D35" s="141">
        <v>42535.17</v>
      </c>
      <c r="E35" s="142"/>
      <c r="F35" s="49">
        <f>B35+C35-D35</f>
        <v>44297.130000000005</v>
      </c>
    </row>
    <row r="36" spans="1:6" ht="25.5" x14ac:dyDescent="0.25">
      <c r="A36" s="31" t="s">
        <v>15</v>
      </c>
      <c r="B36" s="32">
        <v>0</v>
      </c>
      <c r="C36" s="34">
        <v>343921.88</v>
      </c>
      <c r="D36" s="141">
        <v>186475.19</v>
      </c>
      <c r="E36" s="142"/>
      <c r="F36" s="49">
        <f t="shared" si="1"/>
        <v>157446.69</v>
      </c>
    </row>
    <row r="37" spans="1:6" x14ac:dyDescent="0.25">
      <c r="A37" s="31" t="s">
        <v>6</v>
      </c>
      <c r="B37" s="32">
        <v>0</v>
      </c>
      <c r="C37" s="33">
        <v>47347.86</v>
      </c>
      <c r="D37" s="143">
        <v>25486.94</v>
      </c>
      <c r="E37" s="144"/>
      <c r="F37" s="49">
        <f>B37+C37-D37</f>
        <v>21860.920000000002</v>
      </c>
    </row>
    <row r="38" spans="1:6" ht="25.5" x14ac:dyDescent="0.25">
      <c r="A38" s="31" t="s">
        <v>12</v>
      </c>
      <c r="B38" s="32">
        <v>0</v>
      </c>
      <c r="C38" s="33">
        <v>19505.330000000002</v>
      </c>
      <c r="D38" s="143">
        <v>10525.93</v>
      </c>
      <c r="E38" s="144"/>
      <c r="F38" s="49">
        <f>B38+C38-D38</f>
        <v>8979.4000000000015</v>
      </c>
    </row>
    <row r="39" spans="1:6" s="80" customFormat="1" ht="15.75" thickBot="1" x14ac:dyDescent="0.3">
      <c r="A39" s="81" t="s">
        <v>3</v>
      </c>
      <c r="B39" s="19">
        <f>SUM(B37:B38)</f>
        <v>0</v>
      </c>
      <c r="C39" s="20">
        <f>SUM(C34:C38)</f>
        <v>540314.52</v>
      </c>
      <c r="D39" s="145">
        <f>SUM(D34:D38)</f>
        <v>287210.95</v>
      </c>
      <c r="E39" s="146"/>
      <c r="F39" s="21">
        <f>SUM(F34:F38)</f>
        <v>253103.57</v>
      </c>
    </row>
    <row r="40" spans="1:6" ht="15.75" thickBot="1" x14ac:dyDescent="0.3">
      <c r="A40" s="6"/>
      <c r="B40" s="7"/>
      <c r="C40" s="8"/>
      <c r="D40" s="8"/>
      <c r="E40" s="8"/>
      <c r="F40" s="9"/>
    </row>
    <row r="41" spans="1:6" x14ac:dyDescent="0.25">
      <c r="A41" s="93">
        <v>8</v>
      </c>
      <c r="B41" s="133" t="s">
        <v>37</v>
      </c>
      <c r="C41" s="133"/>
      <c r="D41" s="134" t="s">
        <v>50</v>
      </c>
      <c r="E41" s="135"/>
      <c r="F41" s="94">
        <f>F6+F8-F9</f>
        <v>393947.58</v>
      </c>
    </row>
    <row r="42" spans="1:6" ht="15" customHeight="1" x14ac:dyDescent="0.25">
      <c r="A42" s="95">
        <v>9</v>
      </c>
      <c r="B42" s="115" t="s">
        <v>5</v>
      </c>
      <c r="C42" s="115"/>
      <c r="D42" s="116" t="s">
        <v>43</v>
      </c>
      <c r="E42" s="116"/>
      <c r="F42" s="96">
        <f>F7+F9-E28-F30-D39</f>
        <v>-350504.2300000001</v>
      </c>
    </row>
    <row r="43" spans="1:6" ht="19.5" customHeight="1" thickBot="1" x14ac:dyDescent="0.3">
      <c r="A43" s="97">
        <v>10</v>
      </c>
      <c r="B43" s="117" t="s">
        <v>51</v>
      </c>
      <c r="C43" s="117"/>
      <c r="D43" s="118" t="s">
        <v>52</v>
      </c>
      <c r="E43" s="118"/>
      <c r="F43" s="98">
        <f>F41+F42</f>
        <v>43443.349999999919</v>
      </c>
    </row>
    <row r="44" spans="1:6" ht="19.5" customHeight="1" x14ac:dyDescent="0.25">
      <c r="A44" s="88"/>
      <c r="B44" s="89"/>
      <c r="C44" s="90"/>
      <c r="D44" s="90"/>
      <c r="E44" s="91"/>
      <c r="F44" s="92"/>
    </row>
    <row r="45" spans="1:6" ht="28.9" customHeight="1" x14ac:dyDescent="0.25">
      <c r="A45" s="101"/>
      <c r="B45" s="102"/>
      <c r="C45" s="119"/>
      <c r="D45" s="119"/>
      <c r="E45" s="69"/>
      <c r="F45" s="103"/>
    </row>
    <row r="46" spans="1:6" x14ac:dyDescent="0.25">
      <c r="A46" s="101"/>
      <c r="B46" s="104"/>
      <c r="C46" s="105"/>
      <c r="D46" s="105"/>
      <c r="E46" s="105"/>
      <c r="F46" s="106"/>
    </row>
    <row r="47" spans="1:6" x14ac:dyDescent="0.25">
      <c r="A47" s="4"/>
      <c r="B47" s="104"/>
      <c r="C47" s="120"/>
      <c r="D47" s="120"/>
      <c r="E47" s="70"/>
      <c r="F47" s="105"/>
    </row>
    <row r="48" spans="1:6" x14ac:dyDescent="0.25">
      <c r="A48" s="4"/>
      <c r="B48" s="104"/>
      <c r="C48" s="105"/>
      <c r="D48" s="105"/>
      <c r="E48" s="105"/>
      <c r="F48" s="106"/>
    </row>
    <row r="49" spans="1:6" x14ac:dyDescent="0.25">
      <c r="A49" s="44"/>
      <c r="B49" s="102"/>
      <c r="C49" s="119"/>
      <c r="D49" s="119"/>
      <c r="E49" s="69"/>
      <c r="F49" s="103"/>
    </row>
    <row r="50" spans="1:6" x14ac:dyDescent="0.25">
      <c r="A50" s="44"/>
      <c r="B50" s="102"/>
      <c r="C50" s="107"/>
      <c r="D50" s="107"/>
      <c r="E50" s="107"/>
      <c r="F50" s="103"/>
    </row>
    <row r="51" spans="1:6" x14ac:dyDescent="0.25">
      <c r="A51" s="44"/>
      <c r="B51" s="102"/>
      <c r="C51" s="119"/>
      <c r="D51" s="119"/>
      <c r="E51" s="69"/>
      <c r="F51" s="103"/>
    </row>
    <row r="52" spans="1:6" x14ac:dyDescent="0.25">
      <c r="A52" s="44"/>
      <c r="B52" s="102"/>
      <c r="C52" s="107"/>
      <c r="D52" s="107"/>
      <c r="E52" s="107"/>
      <c r="F52" s="103"/>
    </row>
    <row r="53" spans="1:6" x14ac:dyDescent="0.25">
      <c r="A53" s="44"/>
      <c r="B53" s="102"/>
      <c r="C53" s="119"/>
      <c r="D53" s="119"/>
      <c r="E53" s="69"/>
      <c r="F53" s="103"/>
    </row>
  </sheetData>
  <mergeCells count="39">
    <mergeCell ref="D39:E39"/>
    <mergeCell ref="B9:E9"/>
    <mergeCell ref="A11:F11"/>
    <mergeCell ref="B21:F21"/>
    <mergeCell ref="B30:D30"/>
    <mergeCell ref="D12:E12"/>
    <mergeCell ref="D13:E13"/>
    <mergeCell ref="A1:F1"/>
    <mergeCell ref="A2:F2"/>
    <mergeCell ref="B3:F3"/>
    <mergeCell ref="C4:E4"/>
    <mergeCell ref="C5:E5"/>
    <mergeCell ref="C53:D53"/>
    <mergeCell ref="C45:D45"/>
    <mergeCell ref="C47:D47"/>
    <mergeCell ref="C51:D51"/>
    <mergeCell ref="B6:E6"/>
    <mergeCell ref="B7:E7"/>
    <mergeCell ref="B41:C41"/>
    <mergeCell ref="D41:E41"/>
    <mergeCell ref="B8:E8"/>
    <mergeCell ref="B32:F32"/>
    <mergeCell ref="D33:E33"/>
    <mergeCell ref="D34:E34"/>
    <mergeCell ref="D35:E35"/>
    <mergeCell ref="D36:E36"/>
    <mergeCell ref="D37:E37"/>
    <mergeCell ref="D38:E38"/>
    <mergeCell ref="B42:C42"/>
    <mergeCell ref="D42:E42"/>
    <mergeCell ref="B43:C43"/>
    <mergeCell ref="D43:E43"/>
    <mergeCell ref="C49:D49"/>
    <mergeCell ref="D16:E16"/>
    <mergeCell ref="D18:E18"/>
    <mergeCell ref="D17:E17"/>
    <mergeCell ref="A19:E19"/>
    <mergeCell ref="D14:E14"/>
    <mergeCell ref="D15:E15"/>
  </mergeCells>
  <pageMargins left="0.23622047244094491" right="0.23622047244094491" top="0.15748031496062992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Office1</cp:lastModifiedBy>
  <cp:lastPrinted>2020-06-09T11:22:49Z</cp:lastPrinted>
  <dcterms:created xsi:type="dcterms:W3CDTF">2017-10-10T08:02:27Z</dcterms:created>
  <dcterms:modified xsi:type="dcterms:W3CDTF">2020-06-19T08:26:07Z</dcterms:modified>
</cp:coreProperties>
</file>