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\\DLINKNAS\Volume_1\Рабочая\Алевтина\Отчеты\По домам\2019\сокращенные на сайт\"/>
    </mc:Choice>
  </mc:AlternateContent>
  <xr:revisionPtr revIDLastSave="0" documentId="13_ncr:1_{B8D0EB97-CB27-4613-9E6B-2332AD3BBF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архоменко 58-2 (2)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10" l="1"/>
  <c r="F17" i="10"/>
  <c r="F18" i="10"/>
  <c r="F19" i="10"/>
  <c r="F22" i="10"/>
  <c r="F29" i="10"/>
  <c r="F30" i="10"/>
  <c r="F31" i="10"/>
  <c r="F34" i="10"/>
  <c r="F41" i="10"/>
  <c r="F42" i="10"/>
  <c r="F43" i="10"/>
  <c r="F57" i="10"/>
  <c r="F60" i="10"/>
  <c r="F61" i="10"/>
  <c r="F62" i="10"/>
  <c r="F69" i="10"/>
  <c r="F70" i="10"/>
  <c r="F71" i="10"/>
  <c r="F73" i="10"/>
  <c r="F80" i="10"/>
  <c r="F82" i="10"/>
  <c r="F83" i="10"/>
  <c r="F84" i="10"/>
  <c r="F93" i="10"/>
  <c r="F98" i="10"/>
  <c r="F105" i="10"/>
  <c r="F107" i="10"/>
  <c r="F108" i="10"/>
  <c r="D114" i="10"/>
  <c r="F114" i="10" s="1"/>
  <c r="F116" i="10"/>
  <c r="F117" i="10"/>
  <c r="F128" i="10"/>
  <c r="F129" i="10"/>
  <c r="F138" i="10"/>
  <c r="F139" i="10"/>
  <c r="F144" i="10"/>
  <c r="F147" i="10"/>
  <c r="F148" i="10"/>
  <c r="F153" i="10"/>
  <c r="F154" i="10"/>
  <c r="F155" i="10"/>
  <c r="F156" i="10"/>
  <c r="B157" i="10"/>
  <c r="C157" i="10"/>
  <c r="D157" i="10"/>
  <c r="F163" i="10"/>
  <c r="F164" i="10"/>
  <c r="F165" i="10"/>
  <c r="F166" i="10"/>
  <c r="F167" i="10"/>
  <c r="F168" i="10"/>
  <c r="F169" i="10"/>
  <c r="B170" i="10"/>
  <c r="C170" i="10"/>
  <c r="D170" i="10"/>
  <c r="F172" i="10"/>
  <c r="F63" i="10" l="1"/>
  <c r="F35" i="10"/>
  <c r="F99" i="10"/>
  <c r="F109" i="10"/>
  <c r="F119" i="10"/>
  <c r="F157" i="10"/>
  <c r="F74" i="10"/>
  <c r="F45" i="10"/>
  <c r="F140" i="10"/>
  <c r="F130" i="10"/>
  <c r="F86" i="10"/>
  <c r="F170" i="10"/>
  <c r="F149" i="10"/>
  <c r="F23" i="10"/>
  <c r="E153" i="10" l="1"/>
  <c r="E157" i="10" s="1"/>
  <c r="F173" i="10" s="1"/>
</calcChain>
</file>

<file path=xl/sharedStrings.xml><?xml version="1.0" encoding="utf-8"?>
<sst xmlns="http://schemas.openxmlformats.org/spreadsheetml/2006/main" count="246" uniqueCount="77">
  <si>
    <t>Баланс дома фактический</t>
  </si>
  <si>
    <t>ХВС</t>
  </si>
  <si>
    <t>Эл.энергия</t>
  </si>
  <si>
    <t>Эл.энергия СОИ</t>
  </si>
  <si>
    <t>Электроэнергия СОИ свыше нормы</t>
  </si>
  <si>
    <t xml:space="preserve">Аварийно-техническое обслуживание дома </t>
  </si>
  <si>
    <t>ГВС</t>
  </si>
  <si>
    <t>Водоотведение</t>
  </si>
  <si>
    <t>ТО котельной 5,5</t>
  </si>
  <si>
    <t>Комиссия банка за прием платежей</t>
  </si>
  <si>
    <t>ул. Пархоменко, дом 58/2</t>
  </si>
  <si>
    <t>Должники на 01.01.2019 года</t>
  </si>
  <si>
    <t>Баланс дома на 01.01.2019г.</t>
  </si>
  <si>
    <t>Январь</t>
  </si>
  <si>
    <t>Февраль</t>
  </si>
  <si>
    <t>Март</t>
  </si>
  <si>
    <t>Стоимость</t>
  </si>
  <si>
    <t>Итого:</t>
  </si>
  <si>
    <t>Расходы за 2019 год по статьям Содержание-ремонт, ТО котельной</t>
  </si>
  <si>
    <t>Содерж и тек. ремонт 6,84</t>
  </si>
  <si>
    <t>Тариф 21,23 руб.</t>
  </si>
  <si>
    <t>Уборка 2,74               Управление 2,25</t>
  </si>
  <si>
    <t>Обслуживание лифтов 3,9</t>
  </si>
  <si>
    <t>240 квартир</t>
  </si>
  <si>
    <t>Наименование</t>
  </si>
  <si>
    <t>Ед. изм.</t>
  </si>
  <si>
    <t>Кол-во</t>
  </si>
  <si>
    <t>шт</t>
  </si>
  <si>
    <t>S=11075,05</t>
  </si>
  <si>
    <t>кв.м.</t>
  </si>
  <si>
    <t>%</t>
  </si>
  <si>
    <t>Квт</t>
  </si>
  <si>
    <t>Аварийное обслуживание котельной</t>
  </si>
  <si>
    <t>Техническое обслуживание котельной</t>
  </si>
  <si>
    <t>Отчет  за 2019 года</t>
  </si>
  <si>
    <t>Апрель</t>
  </si>
  <si>
    <t>Май</t>
  </si>
  <si>
    <t>Июнь</t>
  </si>
  <si>
    <t>Июль</t>
  </si>
  <si>
    <t>Август</t>
  </si>
  <si>
    <t>квт/ч</t>
  </si>
  <si>
    <t>Сентябрь</t>
  </si>
  <si>
    <t>Начисленные средства всего за 2019г</t>
  </si>
  <si>
    <t xml:space="preserve">Оплачено средств всего за 2019г. </t>
  </si>
  <si>
    <t>Октябрь</t>
  </si>
  <si>
    <t>Ноябрь</t>
  </si>
  <si>
    <t>Декабрь</t>
  </si>
  <si>
    <t>Выезд бригады</t>
  </si>
  <si>
    <t>Статья</t>
  </si>
  <si>
    <t>Задолженность на начало</t>
  </si>
  <si>
    <t>Начислено</t>
  </si>
  <si>
    <t>Оплачено</t>
  </si>
  <si>
    <t>Задолженность</t>
  </si>
  <si>
    <t>Вывоз мусора</t>
  </si>
  <si>
    <t>Содержание и ремонт, ТО котельной</t>
  </si>
  <si>
    <t>Управление (оплачено)</t>
  </si>
  <si>
    <t>задолженность на начало</t>
  </si>
  <si>
    <t>Отопление</t>
  </si>
  <si>
    <t>Уборка</t>
  </si>
  <si>
    <t>Обслуживание лифтов</t>
  </si>
  <si>
    <t>ХВС для СОИ</t>
  </si>
  <si>
    <t>Должники на 31.12.2019</t>
  </si>
  <si>
    <t>Поверка датчика давления</t>
  </si>
  <si>
    <t>Страхование сети газопотребления</t>
  </si>
  <si>
    <t>Выполнено работ</t>
  </si>
  <si>
    <t>ИТОГО</t>
  </si>
  <si>
    <t>2+4-5-6-7</t>
  </si>
  <si>
    <t>Статьи содержание и ремонт</t>
  </si>
  <si>
    <t>ав</t>
  </si>
  <si>
    <t>то</t>
  </si>
  <si>
    <t>Расходы по ресурсам</t>
  </si>
  <si>
    <t>Выезд бригад</t>
  </si>
  <si>
    <t>Электротехнические работы</t>
  </si>
  <si>
    <t>Сантехнические работы</t>
  </si>
  <si>
    <t>Строительно-ремонтные работы</t>
  </si>
  <si>
    <t>Работы по содержанию дома и придомовой территории</t>
  </si>
  <si>
    <t>Устройство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</si>
</sst>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/>
    <xf numFmtId="14" fontId="2" fillId="0" borderId="0" xfId="0" applyNumberFormat="1" applyFont="1" applyBorder="1"/>
    <xf numFmtId="0" fontId="0" fillId="0" borderId="0" xfId="0" applyFill="1" applyBorder="1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/>
    <xf numFmtId="14" fontId="4" fillId="0" borderId="1" xfId="0" applyNumberFormat="1" applyFont="1" applyFill="1" applyBorder="1"/>
    <xf numFmtId="4" fontId="4" fillId="0" borderId="2" xfId="0" applyNumberFormat="1" applyFont="1" applyFill="1" applyBorder="1" applyAlignment="1">
      <alignment horizontal="right" vertical="center" wrapText="1"/>
    </xf>
    <xf numFmtId="14" fontId="4" fillId="0" borderId="3" xfId="0" applyNumberFormat="1" applyFont="1" applyFill="1" applyBorder="1"/>
    <xf numFmtId="4" fontId="4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4" fontId="4" fillId="0" borderId="12" xfId="0" applyNumberFormat="1" applyFont="1" applyFill="1" applyBorder="1"/>
    <xf numFmtId="14" fontId="4" fillId="0" borderId="13" xfId="0" applyNumberFormat="1" applyFont="1" applyFill="1" applyBorder="1"/>
    <xf numFmtId="14" fontId="4" fillId="0" borderId="3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14" fontId="4" fillId="0" borderId="13" xfId="0" applyNumberFormat="1" applyFont="1" applyBorder="1"/>
    <xf numFmtId="14" fontId="4" fillId="0" borderId="12" xfId="0" applyNumberFormat="1" applyFont="1" applyBorder="1"/>
    <xf numFmtId="14" fontId="4" fillId="0" borderId="1" xfId="0" applyNumberFormat="1" applyFont="1" applyBorder="1"/>
    <xf numFmtId="4" fontId="4" fillId="0" borderId="4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14" fontId="7" fillId="0" borderId="1" xfId="0" applyNumberFormat="1" applyFont="1" applyBorder="1"/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14" fontId="4" fillId="0" borderId="13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right" wrapText="1"/>
    </xf>
    <xf numFmtId="14" fontId="4" fillId="0" borderId="13" xfId="0" applyNumberFormat="1" applyFont="1" applyBorder="1" applyAlignment="1">
      <alignment wrapText="1"/>
    </xf>
    <xf numFmtId="164" fontId="4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wrapText="1"/>
    </xf>
    <xf numFmtId="0" fontId="4" fillId="0" borderId="28" xfId="0" applyFont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/>
    <xf numFmtId="4" fontId="3" fillId="0" borderId="4" xfId="0" applyNumberFormat="1" applyFont="1" applyBorder="1"/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14" fontId="4" fillId="0" borderId="16" xfId="0" applyNumberFormat="1" applyFont="1" applyFill="1" applyBorder="1"/>
    <xf numFmtId="0" fontId="4" fillId="0" borderId="30" xfId="0" applyFont="1" applyFill="1" applyBorder="1" applyAlignment="1">
      <alignment wrapText="1"/>
    </xf>
    <xf numFmtId="0" fontId="4" fillId="0" borderId="28" xfId="0" applyFont="1" applyFill="1" applyBorder="1" applyAlignment="1">
      <alignment horizontal="center" wrapText="1"/>
    </xf>
    <xf numFmtId="14" fontId="4" fillId="0" borderId="27" xfId="0" applyNumberFormat="1" applyFont="1" applyBorder="1"/>
    <xf numFmtId="0" fontId="6" fillId="0" borderId="2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14" fontId="7" fillId="0" borderId="16" xfId="0" applyNumberFormat="1" applyFont="1" applyBorder="1"/>
    <xf numFmtId="4" fontId="4" fillId="0" borderId="7" xfId="0" applyNumberFormat="1" applyFont="1" applyBorder="1" applyAlignment="1">
      <alignment horizontal="right" vertical="center" wrapText="1"/>
    </xf>
    <xf numFmtId="14" fontId="4" fillId="0" borderId="16" xfId="0" applyNumberFormat="1" applyFont="1" applyBorder="1"/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13" fillId="0" borderId="19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4" fontId="5" fillId="0" borderId="28" xfId="0" applyNumberFormat="1" applyFont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0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wrapText="1"/>
    </xf>
    <xf numFmtId="4" fontId="0" fillId="0" borderId="0" xfId="0" applyNumberFormat="1" applyBorder="1"/>
    <xf numFmtId="0" fontId="0" fillId="0" borderId="0" xfId="0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7" fillId="0" borderId="36" xfId="0" applyNumberFormat="1" applyFont="1" applyBorder="1"/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3" fillId="0" borderId="1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14" xfId="0" applyNumberFormat="1" applyFont="1" applyFill="1" applyBorder="1"/>
    <xf numFmtId="4" fontId="3" fillId="0" borderId="4" xfId="0" applyNumberFormat="1" applyFont="1" applyFill="1" applyBorder="1"/>
    <xf numFmtId="4" fontId="3" fillId="0" borderId="29" xfId="0" applyNumberFormat="1" applyFont="1" applyBorder="1"/>
    <xf numFmtId="4" fontId="4" fillId="0" borderId="1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7" fillId="0" borderId="55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5"/>
  <sheetViews>
    <sheetView tabSelected="1" topLeftCell="A158" workbookViewId="0">
      <selection activeCell="H171" sqref="H171"/>
    </sheetView>
  </sheetViews>
  <sheetFormatPr defaultRowHeight="15" x14ac:dyDescent="0.25"/>
  <cols>
    <col min="1" max="1" width="16.5703125" customWidth="1"/>
    <col min="2" max="2" width="24.5703125" style="3" customWidth="1"/>
    <col min="3" max="3" width="14.85546875" style="2" customWidth="1"/>
    <col min="4" max="4" width="13.140625" style="2" customWidth="1"/>
    <col min="5" max="5" width="13.5703125" style="2" customWidth="1"/>
    <col min="6" max="6" width="16" style="1" customWidth="1"/>
    <col min="7" max="7" width="17.7109375" customWidth="1"/>
  </cols>
  <sheetData>
    <row r="1" spans="1:9" ht="18" x14ac:dyDescent="0.25">
      <c r="A1" s="168" t="s">
        <v>10</v>
      </c>
      <c r="B1" s="168"/>
      <c r="C1" s="168"/>
      <c r="D1" s="168"/>
      <c r="E1" s="168"/>
      <c r="F1" s="168"/>
    </row>
    <row r="2" spans="1:9" ht="18.75" thickBot="1" x14ac:dyDescent="0.3">
      <c r="A2" s="169" t="s">
        <v>34</v>
      </c>
      <c r="B2" s="169"/>
      <c r="C2" s="169"/>
      <c r="D2" s="169"/>
      <c r="E2" s="169"/>
      <c r="F2" s="169"/>
    </row>
    <row r="3" spans="1:9" ht="39.6" customHeight="1" x14ac:dyDescent="0.25">
      <c r="A3" s="170" t="s">
        <v>28</v>
      </c>
      <c r="B3" s="171"/>
      <c r="C3" s="18" t="s">
        <v>20</v>
      </c>
      <c r="D3" s="174" t="s">
        <v>22</v>
      </c>
      <c r="E3" s="175"/>
      <c r="F3" s="176"/>
      <c r="H3" s="133" t="s">
        <v>68</v>
      </c>
      <c r="I3" s="133">
        <v>0.8</v>
      </c>
    </row>
    <row r="4" spans="1:9" ht="45" x14ac:dyDescent="0.25">
      <c r="A4" s="172" t="s">
        <v>23</v>
      </c>
      <c r="B4" s="173"/>
      <c r="C4" s="15" t="s">
        <v>19</v>
      </c>
      <c r="D4" s="177" t="s">
        <v>8</v>
      </c>
      <c r="E4" s="178"/>
      <c r="F4" s="15" t="s">
        <v>21</v>
      </c>
      <c r="H4" s="133" t="s">
        <v>69</v>
      </c>
      <c r="I4" s="133">
        <v>1.4</v>
      </c>
    </row>
    <row r="5" spans="1:9" ht="15" customHeight="1" x14ac:dyDescent="0.25">
      <c r="A5" s="122">
        <v>1</v>
      </c>
      <c r="B5" s="196" t="s">
        <v>11</v>
      </c>
      <c r="C5" s="197"/>
      <c r="D5" s="197"/>
      <c r="E5" s="198"/>
      <c r="F5" s="36">
        <v>756595.27</v>
      </c>
    </row>
    <row r="6" spans="1:9" ht="15" customHeight="1" x14ac:dyDescent="0.25">
      <c r="A6" s="123">
        <v>2</v>
      </c>
      <c r="B6" s="196" t="s">
        <v>12</v>
      </c>
      <c r="C6" s="197"/>
      <c r="D6" s="197"/>
      <c r="E6" s="198"/>
      <c r="F6" s="36">
        <v>-705408.87</v>
      </c>
    </row>
    <row r="7" spans="1:9" ht="21" customHeight="1" x14ac:dyDescent="0.25">
      <c r="A7" s="124">
        <v>3</v>
      </c>
      <c r="B7" s="196" t="s">
        <v>42</v>
      </c>
      <c r="C7" s="197"/>
      <c r="D7" s="197"/>
      <c r="E7" s="198"/>
      <c r="F7" s="39">
        <v>5731380.9299999997</v>
      </c>
    </row>
    <row r="8" spans="1:9" ht="16.899999999999999" customHeight="1" thickBot="1" x14ac:dyDescent="0.3">
      <c r="A8" s="125">
        <v>4</v>
      </c>
      <c r="B8" s="244" t="s">
        <v>43</v>
      </c>
      <c r="C8" s="245"/>
      <c r="D8" s="245"/>
      <c r="E8" s="246"/>
      <c r="F8" s="17">
        <v>5880830.29</v>
      </c>
    </row>
    <row r="9" spans="1:9" ht="15.75" thickBot="1" x14ac:dyDescent="0.3">
      <c r="A9" s="7"/>
      <c r="B9" s="8"/>
      <c r="C9" s="9"/>
      <c r="D9" s="9"/>
      <c r="E9" s="9"/>
      <c r="F9" s="10"/>
    </row>
    <row r="10" spans="1:9" ht="18.75" thickBot="1" x14ac:dyDescent="0.3">
      <c r="A10" s="90"/>
      <c r="B10" s="181" t="s">
        <v>18</v>
      </c>
      <c r="C10" s="182"/>
      <c r="D10" s="182"/>
      <c r="E10" s="182"/>
      <c r="F10" s="201"/>
    </row>
    <row r="11" spans="1:9" ht="15.75" thickBot="1" x14ac:dyDescent="0.3">
      <c r="A11" s="21"/>
      <c r="B11" s="22" t="s">
        <v>24</v>
      </c>
      <c r="C11" s="22" t="s">
        <v>25</v>
      </c>
      <c r="D11" s="218" t="s">
        <v>26</v>
      </c>
      <c r="E11" s="219"/>
      <c r="F11" s="23" t="s">
        <v>16</v>
      </c>
    </row>
    <row r="12" spans="1:9" ht="15.75" thickBot="1" x14ac:dyDescent="0.3">
      <c r="A12" s="43"/>
      <c r="B12" s="247" t="s">
        <v>13</v>
      </c>
      <c r="C12" s="247"/>
      <c r="D12" s="247"/>
      <c r="E12" s="247"/>
      <c r="F12" s="44"/>
      <c r="G12" s="4"/>
    </row>
    <row r="13" spans="1:9" ht="28.5" customHeight="1" x14ac:dyDescent="0.25">
      <c r="A13" s="28"/>
      <c r="B13" s="26" t="s">
        <v>72</v>
      </c>
      <c r="C13" s="37"/>
      <c r="D13" s="194"/>
      <c r="E13" s="195"/>
      <c r="F13" s="158">
        <v>2294.91</v>
      </c>
    </row>
    <row r="14" spans="1:9" ht="14.25" customHeight="1" x14ac:dyDescent="0.25">
      <c r="A14" s="27"/>
      <c r="B14" s="20" t="s">
        <v>73</v>
      </c>
      <c r="C14" s="38"/>
      <c r="D14" s="179"/>
      <c r="E14" s="180"/>
      <c r="F14" s="159">
        <v>20310.46</v>
      </c>
    </row>
    <row r="15" spans="1:9" ht="30.75" customHeight="1" x14ac:dyDescent="0.25">
      <c r="A15" s="27"/>
      <c r="B15" s="20" t="s">
        <v>74</v>
      </c>
      <c r="C15" s="38"/>
      <c r="D15" s="179"/>
      <c r="E15" s="180"/>
      <c r="F15" s="159">
        <v>48532.6</v>
      </c>
    </row>
    <row r="16" spans="1:9" ht="40.9" customHeight="1" x14ac:dyDescent="0.25">
      <c r="A16" s="27"/>
      <c r="B16" s="20" t="s">
        <v>75</v>
      </c>
      <c r="C16" s="38"/>
      <c r="D16" s="179"/>
      <c r="E16" s="180"/>
      <c r="F16" s="159">
        <v>10830</v>
      </c>
    </row>
    <row r="17" spans="1:7" ht="28.5" customHeight="1" x14ac:dyDescent="0.25">
      <c r="A17" s="11"/>
      <c r="B17" s="57" t="s">
        <v>32</v>
      </c>
      <c r="C17" s="62" t="s">
        <v>29</v>
      </c>
      <c r="D17" s="185">
        <v>11075.05</v>
      </c>
      <c r="E17" s="186"/>
      <c r="F17" s="12">
        <f>D17*I3</f>
        <v>8860.0399999999991</v>
      </c>
    </row>
    <row r="18" spans="1:7" ht="29.25" customHeight="1" x14ac:dyDescent="0.25">
      <c r="A18" s="11"/>
      <c r="B18" s="57" t="s">
        <v>33</v>
      </c>
      <c r="C18" s="62" t="s">
        <v>29</v>
      </c>
      <c r="D18" s="185">
        <v>11075.05</v>
      </c>
      <c r="E18" s="186"/>
      <c r="F18" s="12">
        <f>D18*I4</f>
        <v>15505.069999999998</v>
      </c>
    </row>
    <row r="19" spans="1:7" ht="24" customHeight="1" x14ac:dyDescent="0.25">
      <c r="A19" s="11"/>
      <c r="B19" s="33" t="s">
        <v>5</v>
      </c>
      <c r="C19" s="35" t="s">
        <v>29</v>
      </c>
      <c r="D19" s="185">
        <v>11075.05</v>
      </c>
      <c r="E19" s="186"/>
      <c r="F19" s="12">
        <f>D19*2.25</f>
        <v>24918.862499999999</v>
      </c>
    </row>
    <row r="20" spans="1:7" ht="27.6" customHeight="1" x14ac:dyDescent="0.25">
      <c r="A20" s="11"/>
      <c r="B20" s="33" t="s">
        <v>4</v>
      </c>
      <c r="C20" s="91" t="s">
        <v>31</v>
      </c>
      <c r="D20" s="242">
        <v>1184</v>
      </c>
      <c r="E20" s="243"/>
      <c r="F20" s="12">
        <v>6429.12</v>
      </c>
    </row>
    <row r="21" spans="1:7" ht="28.9" customHeight="1" x14ac:dyDescent="0.25">
      <c r="A21" s="11"/>
      <c r="B21" s="31" t="s">
        <v>9</v>
      </c>
      <c r="C21" s="35" t="s">
        <v>30</v>
      </c>
      <c r="D21" s="187">
        <v>1.5</v>
      </c>
      <c r="E21" s="188"/>
      <c r="F21" s="12">
        <v>7351.04</v>
      </c>
    </row>
    <row r="22" spans="1:7" ht="16.5" customHeight="1" x14ac:dyDescent="0.25">
      <c r="A22" s="11"/>
      <c r="B22" s="31" t="s">
        <v>71</v>
      </c>
      <c r="C22" s="35" t="s">
        <v>27</v>
      </c>
      <c r="D22" s="187">
        <v>9</v>
      </c>
      <c r="E22" s="188"/>
      <c r="F22" s="12">
        <f>D22*230</f>
        <v>2070</v>
      </c>
    </row>
    <row r="23" spans="1:7" ht="15.75" thickBot="1" x14ac:dyDescent="0.3">
      <c r="A23" s="32"/>
      <c r="B23" s="191" t="s">
        <v>17</v>
      </c>
      <c r="C23" s="192"/>
      <c r="D23" s="192"/>
      <c r="E23" s="193"/>
      <c r="F23" s="17">
        <f>SUM(F12:F22)</f>
        <v>147102.10249999998</v>
      </c>
    </row>
    <row r="24" spans="1:7" ht="15.75" thickBot="1" x14ac:dyDescent="0.3">
      <c r="A24" s="202" t="s">
        <v>14</v>
      </c>
      <c r="B24" s="203"/>
      <c r="C24" s="203"/>
      <c r="D24" s="203"/>
      <c r="E24" s="204"/>
      <c r="F24" s="204"/>
      <c r="G24" s="6"/>
    </row>
    <row r="25" spans="1:7" ht="27.75" customHeight="1" x14ac:dyDescent="0.25">
      <c r="A25" s="28"/>
      <c r="B25" s="26" t="s">
        <v>72</v>
      </c>
      <c r="C25" s="37"/>
      <c r="D25" s="194"/>
      <c r="E25" s="195"/>
      <c r="F25" s="156">
        <v>3497.4</v>
      </c>
    </row>
    <row r="26" spans="1:7" ht="15" customHeight="1" x14ac:dyDescent="0.25">
      <c r="A26" s="13"/>
      <c r="B26" s="20" t="s">
        <v>73</v>
      </c>
      <c r="C26" s="38"/>
      <c r="D26" s="179"/>
      <c r="E26" s="180"/>
      <c r="F26" s="157">
        <v>3733.22</v>
      </c>
    </row>
    <row r="27" spans="1:7" ht="32.25" customHeight="1" x14ac:dyDescent="0.25">
      <c r="A27" s="27"/>
      <c r="B27" s="20" t="s">
        <v>74</v>
      </c>
      <c r="C27" s="38"/>
      <c r="D27" s="179"/>
      <c r="E27" s="180"/>
      <c r="F27" s="157">
        <v>9390.7199999999993</v>
      </c>
    </row>
    <row r="28" spans="1:7" ht="42" customHeight="1" x14ac:dyDescent="0.25">
      <c r="A28" s="11"/>
      <c r="B28" s="20" t="s">
        <v>75</v>
      </c>
      <c r="C28" s="38"/>
      <c r="D28" s="179"/>
      <c r="E28" s="180"/>
      <c r="F28" s="157">
        <v>10830</v>
      </c>
    </row>
    <row r="29" spans="1:7" ht="30" customHeight="1" x14ac:dyDescent="0.25">
      <c r="A29" s="11"/>
      <c r="B29" s="57" t="s">
        <v>32</v>
      </c>
      <c r="C29" s="62" t="s">
        <v>29</v>
      </c>
      <c r="D29" s="185">
        <v>11075.05</v>
      </c>
      <c r="E29" s="186"/>
      <c r="F29" s="12">
        <f>D29*I3</f>
        <v>8860.0399999999991</v>
      </c>
    </row>
    <row r="30" spans="1:7" ht="27" customHeight="1" x14ac:dyDescent="0.25">
      <c r="A30" s="11"/>
      <c r="B30" s="57" t="s">
        <v>33</v>
      </c>
      <c r="C30" s="62" t="s">
        <v>29</v>
      </c>
      <c r="D30" s="185">
        <v>11075.05</v>
      </c>
      <c r="E30" s="186"/>
      <c r="F30" s="12">
        <f>D30*I4</f>
        <v>15505.069999999998</v>
      </c>
    </row>
    <row r="31" spans="1:7" ht="26.45" customHeight="1" x14ac:dyDescent="0.25">
      <c r="A31" s="11"/>
      <c r="B31" s="33" t="s">
        <v>5</v>
      </c>
      <c r="C31" s="35" t="s">
        <v>29</v>
      </c>
      <c r="D31" s="185">
        <v>11075.05</v>
      </c>
      <c r="E31" s="186"/>
      <c r="F31" s="12">
        <f>D31*2.25</f>
        <v>24918.862499999999</v>
      </c>
    </row>
    <row r="32" spans="1:7" ht="25.9" customHeight="1" x14ac:dyDescent="0.25">
      <c r="A32" s="11"/>
      <c r="B32" s="33" t="s">
        <v>4</v>
      </c>
      <c r="C32" s="91" t="s">
        <v>31</v>
      </c>
      <c r="D32" s="242">
        <v>4844</v>
      </c>
      <c r="E32" s="243"/>
      <c r="F32" s="12">
        <v>24726.45</v>
      </c>
    </row>
    <row r="33" spans="1:12" ht="25.9" customHeight="1" x14ac:dyDescent="0.25">
      <c r="A33" s="11"/>
      <c r="B33" s="31" t="s">
        <v>9</v>
      </c>
      <c r="C33" s="35" t="s">
        <v>30</v>
      </c>
      <c r="D33" s="187">
        <v>1.5</v>
      </c>
      <c r="E33" s="188"/>
      <c r="F33" s="12">
        <v>7351.04</v>
      </c>
    </row>
    <row r="34" spans="1:12" ht="18.75" customHeight="1" x14ac:dyDescent="0.25">
      <c r="A34" s="11"/>
      <c r="B34" s="31" t="s">
        <v>71</v>
      </c>
      <c r="C34" s="35" t="s">
        <v>27</v>
      </c>
      <c r="D34" s="187">
        <v>10</v>
      </c>
      <c r="E34" s="188"/>
      <c r="F34" s="12">
        <f>D34*230</f>
        <v>2300</v>
      </c>
    </row>
    <row r="35" spans="1:12" ht="15.75" thickBot="1" x14ac:dyDescent="0.3">
      <c r="A35" s="32"/>
      <c r="B35" s="191" t="s">
        <v>17</v>
      </c>
      <c r="C35" s="192"/>
      <c r="D35" s="192"/>
      <c r="E35" s="193"/>
      <c r="F35" s="17">
        <f>SUM(F25:F34)</f>
        <v>111112.80249999999</v>
      </c>
    </row>
    <row r="36" spans="1:12" ht="21" customHeight="1" x14ac:dyDescent="0.25">
      <c r="A36" s="181" t="s">
        <v>15</v>
      </c>
      <c r="B36" s="182"/>
      <c r="C36" s="182"/>
      <c r="D36" s="182"/>
      <c r="E36" s="182"/>
      <c r="F36" s="182"/>
      <c r="G36" s="4"/>
    </row>
    <row r="37" spans="1:12" ht="25.9" customHeight="1" x14ac:dyDescent="0.25">
      <c r="A37" s="29"/>
      <c r="B37" s="20" t="s">
        <v>73</v>
      </c>
      <c r="C37" s="38"/>
      <c r="D37" s="179"/>
      <c r="E37" s="180"/>
      <c r="F37" s="30">
        <v>3321.85</v>
      </c>
      <c r="J37" s="4"/>
      <c r="K37" s="5"/>
      <c r="L37" s="4"/>
    </row>
    <row r="38" spans="1:12" ht="44.25" customHeight="1" x14ac:dyDescent="0.25">
      <c r="A38" s="11"/>
      <c r="B38" s="20" t="s">
        <v>75</v>
      </c>
      <c r="C38" s="38"/>
      <c r="D38" s="179"/>
      <c r="E38" s="180"/>
      <c r="F38" s="12">
        <v>11011.26</v>
      </c>
      <c r="J38" s="4"/>
      <c r="K38" s="5"/>
      <c r="L38" s="4"/>
    </row>
    <row r="39" spans="1:12" ht="25.15" customHeight="1" x14ac:dyDescent="0.25">
      <c r="A39" s="11"/>
      <c r="B39" s="33" t="s">
        <v>4</v>
      </c>
      <c r="C39" s="91" t="s">
        <v>31</v>
      </c>
      <c r="D39" s="242">
        <v>2088</v>
      </c>
      <c r="E39" s="243"/>
      <c r="F39" s="12">
        <v>9698.7800000000007</v>
      </c>
      <c r="J39" s="4"/>
      <c r="K39" s="5"/>
      <c r="L39" s="4"/>
    </row>
    <row r="40" spans="1:12" ht="25.15" customHeight="1" x14ac:dyDescent="0.25">
      <c r="A40" s="11"/>
      <c r="B40" s="34" t="s">
        <v>5</v>
      </c>
      <c r="C40" s="35" t="s">
        <v>29</v>
      </c>
      <c r="D40" s="185">
        <v>11075.05</v>
      </c>
      <c r="E40" s="186"/>
      <c r="F40" s="12">
        <f>D40*2.25</f>
        <v>24918.862499999999</v>
      </c>
      <c r="J40" s="4"/>
      <c r="K40" s="5"/>
      <c r="L40" s="4"/>
    </row>
    <row r="41" spans="1:12" ht="25.15" customHeight="1" x14ac:dyDescent="0.25">
      <c r="A41" s="11"/>
      <c r="B41" s="57" t="s">
        <v>32</v>
      </c>
      <c r="C41" s="62" t="s">
        <v>29</v>
      </c>
      <c r="D41" s="185">
        <v>11075.05</v>
      </c>
      <c r="E41" s="186"/>
      <c r="F41" s="12">
        <f>D41*I3</f>
        <v>8860.0399999999991</v>
      </c>
      <c r="J41" s="4"/>
      <c r="K41" s="5"/>
      <c r="L41" s="4"/>
    </row>
    <row r="42" spans="1:12" ht="30" customHeight="1" x14ac:dyDescent="0.25">
      <c r="A42" s="11"/>
      <c r="B42" s="57" t="s">
        <v>33</v>
      </c>
      <c r="C42" s="62" t="s">
        <v>29</v>
      </c>
      <c r="D42" s="185">
        <v>11075.05</v>
      </c>
      <c r="E42" s="186"/>
      <c r="F42" s="12">
        <f>D42*I4</f>
        <v>15505.069999999998</v>
      </c>
      <c r="J42" s="4"/>
      <c r="K42" s="5"/>
      <c r="L42" s="4"/>
    </row>
    <row r="43" spans="1:12" ht="18.75" customHeight="1" x14ac:dyDescent="0.25">
      <c r="A43" s="11"/>
      <c r="B43" s="31" t="s">
        <v>71</v>
      </c>
      <c r="C43" s="35" t="s">
        <v>27</v>
      </c>
      <c r="D43" s="187">
        <v>6</v>
      </c>
      <c r="E43" s="188"/>
      <c r="F43" s="12">
        <f>D43*230</f>
        <v>1380</v>
      </c>
      <c r="J43" s="4"/>
      <c r="K43" s="5"/>
      <c r="L43" s="4"/>
    </row>
    <row r="44" spans="1:12" ht="25.9" customHeight="1" thickBot="1" x14ac:dyDescent="0.3">
      <c r="A44" s="79"/>
      <c r="B44" s="80" t="s">
        <v>9</v>
      </c>
      <c r="C44" s="81" t="s">
        <v>30</v>
      </c>
      <c r="D44" s="251">
        <v>1.5</v>
      </c>
      <c r="E44" s="252"/>
      <c r="F44" s="73">
        <v>7351.04</v>
      </c>
      <c r="J44" s="4"/>
      <c r="K44" s="5"/>
      <c r="L44" s="4"/>
    </row>
    <row r="45" spans="1:12" ht="23.25" customHeight="1" thickBot="1" x14ac:dyDescent="0.3">
      <c r="A45" s="248" t="s">
        <v>17</v>
      </c>
      <c r="B45" s="249"/>
      <c r="C45" s="249"/>
      <c r="D45" s="249"/>
      <c r="E45" s="250"/>
      <c r="F45" s="16">
        <f>SUM(F37:F44)</f>
        <v>82046.902499999997</v>
      </c>
    </row>
    <row r="46" spans="1:12" ht="23.25" hidden="1" customHeight="1" thickBot="1" x14ac:dyDescent="0.3">
      <c r="A46" s="42"/>
      <c r="B46" s="47"/>
      <c r="C46" s="47"/>
      <c r="D46" s="48"/>
      <c r="E46" s="47"/>
      <c r="F46" s="16"/>
    </row>
    <row r="47" spans="1:12" ht="23.25" hidden="1" customHeight="1" thickBot="1" x14ac:dyDescent="0.3">
      <c r="A47" s="42"/>
      <c r="B47" s="47"/>
      <c r="C47" s="47"/>
      <c r="D47" s="48"/>
      <c r="E47" s="47"/>
      <c r="F47" s="16"/>
    </row>
    <row r="48" spans="1:12" ht="23.25" hidden="1" customHeight="1" thickBot="1" x14ac:dyDescent="0.3">
      <c r="A48" s="42"/>
      <c r="B48" s="47"/>
      <c r="C48" s="47"/>
      <c r="D48" s="48"/>
      <c r="E48" s="47"/>
      <c r="F48" s="16"/>
    </row>
    <row r="49" spans="1:6" ht="23.25" hidden="1" customHeight="1" thickBot="1" x14ac:dyDescent="0.3">
      <c r="A49" s="42"/>
      <c r="B49" s="47"/>
      <c r="C49" s="47"/>
      <c r="D49" s="48"/>
      <c r="E49" s="47"/>
      <c r="F49" s="16"/>
    </row>
    <row r="50" spans="1:6" ht="23.25" hidden="1" customHeight="1" thickBot="1" x14ac:dyDescent="0.3">
      <c r="A50" s="42"/>
      <c r="B50" s="47"/>
      <c r="C50" s="47"/>
      <c r="D50" s="48"/>
      <c r="E50" s="47"/>
      <c r="F50" s="16"/>
    </row>
    <row r="51" spans="1:6" ht="23.25" hidden="1" customHeight="1" thickBot="1" x14ac:dyDescent="0.3">
      <c r="A51" s="49"/>
      <c r="B51" s="19"/>
      <c r="C51" s="19"/>
      <c r="D51" s="50"/>
      <c r="E51" s="19"/>
      <c r="F51" s="51"/>
    </row>
    <row r="52" spans="1:6" s="4" customFormat="1" ht="23.25" customHeight="1" thickBot="1" x14ac:dyDescent="0.3">
      <c r="A52" s="265" t="s">
        <v>35</v>
      </c>
      <c r="B52" s="266"/>
      <c r="C52" s="266"/>
      <c r="D52" s="266"/>
      <c r="E52" s="266"/>
      <c r="F52" s="266"/>
    </row>
    <row r="53" spans="1:6" s="4" customFormat="1" ht="28.5" customHeight="1" x14ac:dyDescent="0.25">
      <c r="A53" s="82"/>
      <c r="B53" s="26" t="s">
        <v>72</v>
      </c>
      <c r="C53" s="37"/>
      <c r="D53" s="194"/>
      <c r="E53" s="195"/>
      <c r="F53" s="160">
        <v>1926.68</v>
      </c>
    </row>
    <row r="54" spans="1:6" s="4" customFormat="1" ht="16.5" customHeight="1" x14ac:dyDescent="0.25">
      <c r="A54" s="53"/>
      <c r="B54" s="20" t="s">
        <v>73</v>
      </c>
      <c r="C54" s="38"/>
      <c r="D54" s="179"/>
      <c r="E54" s="180"/>
      <c r="F54" s="75">
        <v>29108.65</v>
      </c>
    </row>
    <row r="55" spans="1:6" s="4" customFormat="1" ht="27" customHeight="1" x14ac:dyDescent="0.25">
      <c r="A55" s="53"/>
      <c r="B55" s="20" t="s">
        <v>74</v>
      </c>
      <c r="C55" s="38"/>
      <c r="D55" s="179"/>
      <c r="E55" s="180"/>
      <c r="F55" s="75">
        <v>452.35</v>
      </c>
    </row>
    <row r="56" spans="1:6" s="4" customFormat="1" ht="42" customHeight="1" x14ac:dyDescent="0.25">
      <c r="A56" s="53"/>
      <c r="B56" s="20" t="s">
        <v>75</v>
      </c>
      <c r="C56" s="38"/>
      <c r="D56" s="179"/>
      <c r="E56" s="180"/>
      <c r="F56" s="75">
        <v>11826</v>
      </c>
    </row>
    <row r="57" spans="1:6" s="4" customFormat="1" ht="23.25" customHeight="1" x14ac:dyDescent="0.25">
      <c r="A57" s="54"/>
      <c r="B57" s="40" t="s">
        <v>5</v>
      </c>
      <c r="C57" s="41" t="s">
        <v>29</v>
      </c>
      <c r="D57" s="253">
        <v>11075.05</v>
      </c>
      <c r="E57" s="254"/>
      <c r="F57" s="55">
        <f>D57*2.25</f>
        <v>24918.862499999999</v>
      </c>
    </row>
    <row r="58" spans="1:6" s="4" customFormat="1" ht="23.25" customHeight="1" x14ac:dyDescent="0.25">
      <c r="A58" s="54"/>
      <c r="B58" s="40" t="s">
        <v>4</v>
      </c>
      <c r="C58" s="41" t="s">
        <v>31</v>
      </c>
      <c r="D58" s="253">
        <v>2482</v>
      </c>
      <c r="E58" s="254"/>
      <c r="F58" s="56">
        <v>11900.79</v>
      </c>
    </row>
    <row r="59" spans="1:6" s="4" customFormat="1" ht="24.75" customHeight="1" x14ac:dyDescent="0.25">
      <c r="A59" s="54"/>
      <c r="B59" s="57" t="s">
        <v>9</v>
      </c>
      <c r="C59" s="163" t="s">
        <v>30</v>
      </c>
      <c r="D59" s="189">
        <v>1.5</v>
      </c>
      <c r="E59" s="190"/>
      <c r="F59" s="12">
        <v>7351.04</v>
      </c>
    </row>
    <row r="60" spans="1:6" s="4" customFormat="1" ht="24.75" customHeight="1" x14ac:dyDescent="0.25">
      <c r="A60" s="54"/>
      <c r="B60" s="57" t="s">
        <v>32</v>
      </c>
      <c r="C60" s="163" t="s">
        <v>29</v>
      </c>
      <c r="D60" s="185">
        <v>11075.05</v>
      </c>
      <c r="E60" s="186"/>
      <c r="F60" s="12">
        <f>D60*I3</f>
        <v>8860.0399999999991</v>
      </c>
    </row>
    <row r="61" spans="1:6" s="4" customFormat="1" ht="24.75" customHeight="1" x14ac:dyDescent="0.25">
      <c r="A61" s="54"/>
      <c r="B61" s="57" t="s">
        <v>33</v>
      </c>
      <c r="C61" s="163" t="s">
        <v>29</v>
      </c>
      <c r="D61" s="185">
        <v>11075.05</v>
      </c>
      <c r="E61" s="186"/>
      <c r="F61" s="12">
        <f>D61*I4</f>
        <v>15505.069999999998</v>
      </c>
    </row>
    <row r="62" spans="1:6" s="4" customFormat="1" ht="16.5" customHeight="1" thickBot="1" x14ac:dyDescent="0.3">
      <c r="A62" s="87"/>
      <c r="B62" s="80" t="s">
        <v>71</v>
      </c>
      <c r="C62" s="81" t="s">
        <v>27</v>
      </c>
      <c r="D62" s="251">
        <v>11</v>
      </c>
      <c r="E62" s="252"/>
      <c r="F62" s="73">
        <f>D62*230</f>
        <v>2530</v>
      </c>
    </row>
    <row r="63" spans="1:6" s="4" customFormat="1" ht="23.25" customHeight="1" thickBot="1" x14ac:dyDescent="0.3">
      <c r="A63" s="83"/>
      <c r="B63" s="268" t="s">
        <v>17</v>
      </c>
      <c r="C63" s="269"/>
      <c r="D63" s="269"/>
      <c r="E63" s="270"/>
      <c r="F63" s="84">
        <f>SUM(F52:F62)</f>
        <v>114379.48249999997</v>
      </c>
    </row>
    <row r="64" spans="1:6" s="4" customFormat="1" ht="18" customHeight="1" thickBot="1" x14ac:dyDescent="0.3">
      <c r="A64" s="208" t="s">
        <v>36</v>
      </c>
      <c r="B64" s="209"/>
      <c r="C64" s="209"/>
      <c r="D64" s="209"/>
      <c r="E64" s="210"/>
      <c r="F64" s="210"/>
    </row>
    <row r="65" spans="1:6" s="4" customFormat="1" ht="26.25" customHeight="1" x14ac:dyDescent="0.25">
      <c r="A65" s="148"/>
      <c r="B65" s="26" t="s">
        <v>72</v>
      </c>
      <c r="C65" s="37"/>
      <c r="D65" s="194"/>
      <c r="E65" s="195"/>
      <c r="F65" s="161">
        <v>3684</v>
      </c>
    </row>
    <row r="66" spans="1:6" s="4" customFormat="1" ht="14.25" customHeight="1" x14ac:dyDescent="0.25">
      <c r="A66" s="149"/>
      <c r="B66" s="20" t="s">
        <v>73</v>
      </c>
      <c r="C66" s="38"/>
      <c r="D66" s="179"/>
      <c r="E66" s="180"/>
      <c r="F66" s="162">
        <v>6881.77</v>
      </c>
    </row>
    <row r="67" spans="1:6" s="4" customFormat="1" ht="34.5" customHeight="1" x14ac:dyDescent="0.25">
      <c r="A67" s="149"/>
      <c r="B67" s="20" t="s">
        <v>74</v>
      </c>
      <c r="C67" s="38"/>
      <c r="D67" s="179"/>
      <c r="E67" s="180"/>
      <c r="F67" s="162">
        <v>10840.66</v>
      </c>
    </row>
    <row r="68" spans="1:6" s="4" customFormat="1" ht="38.25" customHeight="1" x14ac:dyDescent="0.25">
      <c r="A68" s="149"/>
      <c r="B68" s="20" t="s">
        <v>75</v>
      </c>
      <c r="C68" s="38"/>
      <c r="D68" s="179"/>
      <c r="E68" s="180"/>
      <c r="F68" s="162">
        <v>34570</v>
      </c>
    </row>
    <row r="69" spans="1:6" s="4" customFormat="1" ht="25.5" customHeight="1" x14ac:dyDescent="0.25">
      <c r="A69" s="58"/>
      <c r="B69" s="57" t="s">
        <v>32</v>
      </c>
      <c r="C69" s="62" t="s">
        <v>29</v>
      </c>
      <c r="D69" s="185">
        <v>11075.05</v>
      </c>
      <c r="E69" s="186"/>
      <c r="F69" s="12">
        <f>D69*I3</f>
        <v>8860.0399999999991</v>
      </c>
    </row>
    <row r="70" spans="1:6" s="4" customFormat="1" ht="30" customHeight="1" x14ac:dyDescent="0.25">
      <c r="A70" s="58"/>
      <c r="B70" s="57" t="s">
        <v>33</v>
      </c>
      <c r="C70" s="62" t="s">
        <v>29</v>
      </c>
      <c r="D70" s="185">
        <v>11075.05</v>
      </c>
      <c r="E70" s="186"/>
      <c r="F70" s="12">
        <f>D70*I4</f>
        <v>15505.069999999998</v>
      </c>
    </row>
    <row r="71" spans="1:6" s="4" customFormat="1" ht="26.25" customHeight="1" x14ac:dyDescent="0.25">
      <c r="A71" s="58"/>
      <c r="B71" s="59" t="s">
        <v>5</v>
      </c>
      <c r="C71" s="41" t="s">
        <v>29</v>
      </c>
      <c r="D71" s="253">
        <v>11075.05</v>
      </c>
      <c r="E71" s="254"/>
      <c r="F71" s="56">
        <f>D71*2.25</f>
        <v>24918.862499999999</v>
      </c>
    </row>
    <row r="72" spans="1:6" s="4" customFormat="1" ht="25.5" customHeight="1" x14ac:dyDescent="0.25">
      <c r="A72" s="58"/>
      <c r="B72" s="60" t="s">
        <v>9</v>
      </c>
      <c r="C72" s="62" t="s">
        <v>30</v>
      </c>
      <c r="D72" s="189">
        <v>1.5</v>
      </c>
      <c r="E72" s="190"/>
      <c r="F72" s="12">
        <v>7351.04</v>
      </c>
    </row>
    <row r="73" spans="1:6" s="4" customFormat="1" ht="15.75" customHeight="1" thickBot="1" x14ac:dyDescent="0.3">
      <c r="A73" s="58"/>
      <c r="B73" s="31" t="s">
        <v>71</v>
      </c>
      <c r="C73" s="35" t="s">
        <v>27</v>
      </c>
      <c r="D73" s="187">
        <v>8</v>
      </c>
      <c r="E73" s="188"/>
      <c r="F73" s="12">
        <f>D73*230</f>
        <v>1840</v>
      </c>
    </row>
    <row r="74" spans="1:6" s="4" customFormat="1" ht="23.25" customHeight="1" thickBot="1" x14ac:dyDescent="0.3">
      <c r="A74" s="83"/>
      <c r="B74" s="226" t="s">
        <v>17</v>
      </c>
      <c r="C74" s="227"/>
      <c r="D74" s="227"/>
      <c r="E74" s="257"/>
      <c r="F74" s="84">
        <f>SUM(F65:F73)</f>
        <v>114451.44249999999</v>
      </c>
    </row>
    <row r="75" spans="1:6" s="4" customFormat="1" ht="23.25" customHeight="1" thickBot="1" x14ac:dyDescent="0.3">
      <c r="A75" s="211" t="s">
        <v>37</v>
      </c>
      <c r="B75" s="212"/>
      <c r="C75" s="212"/>
      <c r="D75" s="212"/>
      <c r="E75" s="212"/>
      <c r="F75" s="212"/>
    </row>
    <row r="76" spans="1:6" s="4" customFormat="1" ht="24" customHeight="1" x14ac:dyDescent="0.25">
      <c r="A76" s="154"/>
      <c r="B76" s="26" t="s">
        <v>72</v>
      </c>
      <c r="C76" s="37"/>
      <c r="D76" s="194"/>
      <c r="E76" s="195"/>
      <c r="F76" s="161">
        <v>28908</v>
      </c>
    </row>
    <row r="77" spans="1:6" s="4" customFormat="1" ht="15.75" customHeight="1" x14ac:dyDescent="0.25">
      <c r="A77" s="155"/>
      <c r="B77" s="20" t="s">
        <v>73</v>
      </c>
      <c r="C77" s="38"/>
      <c r="D77" s="179"/>
      <c r="E77" s="180"/>
      <c r="F77" s="162">
        <v>42161.34</v>
      </c>
    </row>
    <row r="78" spans="1:6" s="4" customFormat="1" ht="27" customHeight="1" x14ac:dyDescent="0.25">
      <c r="A78" s="155"/>
      <c r="B78" s="20" t="s">
        <v>74</v>
      </c>
      <c r="C78" s="38"/>
      <c r="D78" s="179"/>
      <c r="E78" s="180"/>
      <c r="F78" s="162">
        <v>43214.63</v>
      </c>
    </row>
    <row r="79" spans="1:6" s="4" customFormat="1" ht="42.75" customHeight="1" x14ac:dyDescent="0.25">
      <c r="A79" s="155"/>
      <c r="B79" s="20" t="s">
        <v>75</v>
      </c>
      <c r="C79" s="38"/>
      <c r="D79" s="179"/>
      <c r="E79" s="180"/>
      <c r="F79" s="162">
        <v>15830</v>
      </c>
    </row>
    <row r="80" spans="1:6" s="4" customFormat="1" ht="23.25" customHeight="1" x14ac:dyDescent="0.25">
      <c r="A80" s="150"/>
      <c r="B80" s="151" t="s">
        <v>5</v>
      </c>
      <c r="C80" s="152" t="s">
        <v>29</v>
      </c>
      <c r="D80" s="258">
        <v>11075.05</v>
      </c>
      <c r="E80" s="259"/>
      <c r="F80" s="153">
        <f>D80*2.25</f>
        <v>24918.862499999999</v>
      </c>
    </row>
    <row r="81" spans="1:6" s="4" customFormat="1" ht="27.75" customHeight="1" x14ac:dyDescent="0.25">
      <c r="A81" s="58"/>
      <c r="B81" s="40" t="s">
        <v>4</v>
      </c>
      <c r="C81" s="41" t="s">
        <v>31</v>
      </c>
      <c r="D81" s="253">
        <v>1649</v>
      </c>
      <c r="E81" s="254"/>
      <c r="F81" s="56">
        <v>8954.07</v>
      </c>
    </row>
    <row r="82" spans="1:6" s="4" customFormat="1" ht="27.75" customHeight="1" x14ac:dyDescent="0.25">
      <c r="A82" s="58"/>
      <c r="B82" s="57" t="s">
        <v>32</v>
      </c>
      <c r="C82" s="62" t="s">
        <v>29</v>
      </c>
      <c r="D82" s="185">
        <v>11075.05</v>
      </c>
      <c r="E82" s="186"/>
      <c r="F82" s="12">
        <f>D82*I3</f>
        <v>8860.0399999999991</v>
      </c>
    </row>
    <row r="83" spans="1:6" s="4" customFormat="1" ht="30" customHeight="1" x14ac:dyDescent="0.25">
      <c r="A83" s="58"/>
      <c r="B83" s="57" t="s">
        <v>33</v>
      </c>
      <c r="C83" s="62" t="s">
        <v>29</v>
      </c>
      <c r="D83" s="185">
        <v>11075.05</v>
      </c>
      <c r="E83" s="186"/>
      <c r="F83" s="12">
        <f>D83*I4</f>
        <v>15505.069999999998</v>
      </c>
    </row>
    <row r="84" spans="1:6" s="4" customFormat="1" ht="20.25" customHeight="1" x14ac:dyDescent="0.25">
      <c r="A84" s="58"/>
      <c r="B84" s="31" t="s">
        <v>71</v>
      </c>
      <c r="C84" s="35" t="s">
        <v>27</v>
      </c>
      <c r="D84" s="187">
        <v>10</v>
      </c>
      <c r="E84" s="188"/>
      <c r="F84" s="12">
        <f>D84*230</f>
        <v>2300</v>
      </c>
    </row>
    <row r="85" spans="1:6" s="4" customFormat="1" ht="28.5" customHeight="1" thickBot="1" x14ac:dyDescent="0.3">
      <c r="A85" s="85"/>
      <c r="B85" s="71" t="s">
        <v>9</v>
      </c>
      <c r="C85" s="72" t="s">
        <v>30</v>
      </c>
      <c r="D85" s="255">
        <v>1.5</v>
      </c>
      <c r="E85" s="256"/>
      <c r="F85" s="73">
        <v>7351.04</v>
      </c>
    </row>
    <row r="86" spans="1:6" s="4" customFormat="1" ht="23.25" customHeight="1" thickBot="1" x14ac:dyDescent="0.3">
      <c r="A86" s="83"/>
      <c r="B86" s="226" t="s">
        <v>17</v>
      </c>
      <c r="C86" s="227"/>
      <c r="D86" s="227"/>
      <c r="E86" s="257"/>
      <c r="F86" s="69">
        <f>SUM(F76:F85)</f>
        <v>198003.05250000002</v>
      </c>
    </row>
    <row r="87" spans="1:6" s="4" customFormat="1" ht="24.75" customHeight="1" thickBot="1" x14ac:dyDescent="0.3">
      <c r="A87" s="265" t="s">
        <v>38</v>
      </c>
      <c r="B87" s="266"/>
      <c r="C87" s="266"/>
      <c r="D87" s="266"/>
      <c r="E87" s="266"/>
      <c r="F87" s="267"/>
    </row>
    <row r="88" spans="1:6" s="4" customFormat="1" ht="24.75" customHeight="1" x14ac:dyDescent="0.25">
      <c r="A88" s="61"/>
      <c r="B88" s="26" t="s">
        <v>72</v>
      </c>
      <c r="C88" s="37"/>
      <c r="D88" s="194"/>
      <c r="E88" s="195"/>
      <c r="F88" s="74">
        <v>495.11</v>
      </c>
    </row>
    <row r="89" spans="1:6" s="4" customFormat="1" ht="14.25" customHeight="1" x14ac:dyDescent="0.25">
      <c r="A89" s="53"/>
      <c r="B89" s="20" t="s">
        <v>73</v>
      </c>
      <c r="C89" s="38"/>
      <c r="D89" s="179"/>
      <c r="E89" s="180"/>
      <c r="F89" s="75">
        <v>24439.84</v>
      </c>
    </row>
    <row r="90" spans="1:6" s="4" customFormat="1" ht="29.25" customHeight="1" x14ac:dyDescent="0.25">
      <c r="A90" s="53"/>
      <c r="B90" s="20" t="s">
        <v>74</v>
      </c>
      <c r="C90" s="38"/>
      <c r="D90" s="179"/>
      <c r="E90" s="180"/>
      <c r="F90" s="75">
        <v>19522.04</v>
      </c>
    </row>
    <row r="91" spans="1:6" s="4" customFormat="1" ht="44.25" customHeight="1" x14ac:dyDescent="0.25">
      <c r="A91" s="53"/>
      <c r="B91" s="20" t="s">
        <v>75</v>
      </c>
      <c r="C91" s="38"/>
      <c r="D91" s="179"/>
      <c r="E91" s="180"/>
      <c r="F91" s="75">
        <v>15910</v>
      </c>
    </row>
    <row r="92" spans="1:6" s="4" customFormat="1" ht="21.75" customHeight="1" x14ac:dyDescent="0.25">
      <c r="A92" s="53"/>
      <c r="B92" s="24" t="s">
        <v>76</v>
      </c>
      <c r="C92" s="25"/>
      <c r="D92" s="183"/>
      <c r="E92" s="184"/>
      <c r="F92" s="75">
        <v>97152.85</v>
      </c>
    </row>
    <row r="93" spans="1:6" s="4" customFormat="1" ht="25.5" customHeight="1" x14ac:dyDescent="0.25">
      <c r="A93" s="53"/>
      <c r="B93" s="40" t="s">
        <v>5</v>
      </c>
      <c r="C93" s="41" t="s">
        <v>29</v>
      </c>
      <c r="D93" s="253">
        <v>12239.3</v>
      </c>
      <c r="E93" s="254"/>
      <c r="F93" s="55">
        <f>D93*2.25</f>
        <v>27538.424999999999</v>
      </c>
    </row>
    <row r="94" spans="1:6" s="4" customFormat="1" ht="25.5" customHeight="1" x14ac:dyDescent="0.25">
      <c r="A94" s="53"/>
      <c r="B94" s="40" t="s">
        <v>4</v>
      </c>
      <c r="C94" s="41" t="s">
        <v>31</v>
      </c>
      <c r="D94" s="189">
        <v>475</v>
      </c>
      <c r="E94" s="190"/>
      <c r="F94" s="56">
        <v>1881</v>
      </c>
    </row>
    <row r="95" spans="1:6" s="4" customFormat="1" ht="20.25" customHeight="1" x14ac:dyDescent="0.25">
      <c r="A95" s="53"/>
      <c r="B95" s="40" t="s">
        <v>62</v>
      </c>
      <c r="C95" s="41" t="s">
        <v>27</v>
      </c>
      <c r="D95" s="189">
        <v>1</v>
      </c>
      <c r="E95" s="190"/>
      <c r="F95" s="56">
        <v>1867</v>
      </c>
    </row>
    <row r="96" spans="1:6" s="4" customFormat="1" ht="27.75" customHeight="1" x14ac:dyDescent="0.25">
      <c r="A96" s="53"/>
      <c r="B96" s="57" t="s">
        <v>9</v>
      </c>
      <c r="C96" s="163" t="s">
        <v>30</v>
      </c>
      <c r="D96" s="189">
        <v>1.5</v>
      </c>
      <c r="E96" s="190"/>
      <c r="F96" s="12">
        <v>7351.04</v>
      </c>
    </row>
    <row r="97" spans="1:6" s="4" customFormat="1" ht="27.75" customHeight="1" x14ac:dyDescent="0.25">
      <c r="A97" s="53"/>
      <c r="B97" s="57" t="s">
        <v>32</v>
      </c>
      <c r="C97" s="163" t="s">
        <v>29</v>
      </c>
      <c r="D97" s="185">
        <v>11075.05</v>
      </c>
      <c r="E97" s="186"/>
      <c r="F97" s="12">
        <v>8860.0400000000009</v>
      </c>
    </row>
    <row r="98" spans="1:6" s="4" customFormat="1" ht="27.75" customHeight="1" thickBot="1" x14ac:dyDescent="0.3">
      <c r="A98" s="87"/>
      <c r="B98" s="71" t="s">
        <v>33</v>
      </c>
      <c r="C98" s="72" t="s">
        <v>29</v>
      </c>
      <c r="D98" s="220">
        <v>11075.05</v>
      </c>
      <c r="E98" s="221"/>
      <c r="F98" s="73">
        <f>D98*I4</f>
        <v>15505.069999999998</v>
      </c>
    </row>
    <row r="99" spans="1:6" s="4" customFormat="1" ht="23.25" customHeight="1" thickBot="1" x14ac:dyDescent="0.3">
      <c r="A99" s="68"/>
      <c r="B99" s="271" t="s">
        <v>17</v>
      </c>
      <c r="C99" s="272"/>
      <c r="D99" s="272"/>
      <c r="E99" s="273"/>
      <c r="F99" s="69">
        <f>SUM(F87:F98)</f>
        <v>220522.41500000004</v>
      </c>
    </row>
    <row r="100" spans="1:6" s="4" customFormat="1" ht="18" customHeight="1" thickBot="1" x14ac:dyDescent="0.3">
      <c r="A100" s="213" t="s">
        <v>39</v>
      </c>
      <c r="B100" s="214"/>
      <c r="C100" s="214"/>
      <c r="D100" s="214"/>
      <c r="E100" s="215"/>
      <c r="F100" s="215"/>
    </row>
    <row r="101" spans="1:6" s="4" customFormat="1" ht="28.5" customHeight="1" x14ac:dyDescent="0.25">
      <c r="A101" s="52"/>
      <c r="B101" s="26" t="s">
        <v>72</v>
      </c>
      <c r="C101" s="37"/>
      <c r="D101" s="194"/>
      <c r="E101" s="195"/>
      <c r="F101" s="74">
        <v>871.12</v>
      </c>
    </row>
    <row r="102" spans="1:6" s="4" customFormat="1" ht="15" customHeight="1" x14ac:dyDescent="0.25">
      <c r="A102" s="64"/>
      <c r="B102" s="20" t="s">
        <v>73</v>
      </c>
      <c r="C102" s="38"/>
      <c r="D102" s="179"/>
      <c r="E102" s="180"/>
      <c r="F102" s="75">
        <v>45977.58</v>
      </c>
    </row>
    <row r="103" spans="1:6" s="4" customFormat="1" ht="26.25" customHeight="1" x14ac:dyDescent="0.25">
      <c r="A103" s="53"/>
      <c r="B103" s="20" t="s">
        <v>74</v>
      </c>
      <c r="C103" s="38"/>
      <c r="D103" s="179"/>
      <c r="E103" s="180"/>
      <c r="F103" s="75">
        <v>6701.94</v>
      </c>
    </row>
    <row r="104" spans="1:6" s="4" customFormat="1" ht="41.25" customHeight="1" x14ac:dyDescent="0.25">
      <c r="A104" s="53"/>
      <c r="B104" s="20" t="s">
        <v>75</v>
      </c>
      <c r="C104" s="38"/>
      <c r="D104" s="179"/>
      <c r="E104" s="180"/>
      <c r="F104" s="75">
        <v>15910</v>
      </c>
    </row>
    <row r="105" spans="1:6" s="4" customFormat="1" ht="25.5" customHeight="1" x14ac:dyDescent="0.25">
      <c r="A105" s="53"/>
      <c r="B105" s="40" t="s">
        <v>5</v>
      </c>
      <c r="C105" s="41" t="s">
        <v>29</v>
      </c>
      <c r="D105" s="253">
        <v>12239.3</v>
      </c>
      <c r="E105" s="254"/>
      <c r="F105" s="55">
        <f>D105*2.25</f>
        <v>27538.424999999999</v>
      </c>
    </row>
    <row r="106" spans="1:6" s="4" customFormat="1" ht="29.25" customHeight="1" x14ac:dyDescent="0.25">
      <c r="A106" s="53"/>
      <c r="B106" s="57" t="s">
        <v>9</v>
      </c>
      <c r="C106" s="163" t="s">
        <v>30</v>
      </c>
      <c r="D106" s="189">
        <v>1.5</v>
      </c>
      <c r="E106" s="190"/>
      <c r="F106" s="12">
        <v>7351.04</v>
      </c>
    </row>
    <row r="107" spans="1:6" s="4" customFormat="1" ht="27.75" customHeight="1" x14ac:dyDescent="0.25">
      <c r="A107" s="53"/>
      <c r="B107" s="57" t="s">
        <v>32</v>
      </c>
      <c r="C107" s="163" t="s">
        <v>29</v>
      </c>
      <c r="D107" s="185">
        <v>11075.05</v>
      </c>
      <c r="E107" s="186"/>
      <c r="F107" s="12">
        <f>D107*I3</f>
        <v>8860.0399999999991</v>
      </c>
    </row>
    <row r="108" spans="1:6" s="4" customFormat="1" ht="29.25" customHeight="1" thickBot="1" x14ac:dyDescent="0.3">
      <c r="A108" s="87"/>
      <c r="B108" s="71" t="s">
        <v>33</v>
      </c>
      <c r="C108" s="72" t="s">
        <v>29</v>
      </c>
      <c r="D108" s="220">
        <v>11075.05</v>
      </c>
      <c r="E108" s="221"/>
      <c r="F108" s="73">
        <f>D108*I4</f>
        <v>15505.069999999998</v>
      </c>
    </row>
    <row r="109" spans="1:6" s="4" customFormat="1" ht="23.25" customHeight="1" thickBot="1" x14ac:dyDescent="0.3">
      <c r="A109" s="68"/>
      <c r="B109" s="271" t="s">
        <v>17</v>
      </c>
      <c r="C109" s="272"/>
      <c r="D109" s="272"/>
      <c r="E109" s="273"/>
      <c r="F109" s="69">
        <f>SUM(F101:F108)</f>
        <v>128715.215</v>
      </c>
    </row>
    <row r="110" spans="1:6" s="4" customFormat="1" ht="26.25" customHeight="1" thickBot="1" x14ac:dyDescent="0.3">
      <c r="A110" s="216" t="s">
        <v>41</v>
      </c>
      <c r="B110" s="217"/>
      <c r="C110" s="217"/>
      <c r="D110" s="217"/>
      <c r="E110" s="217"/>
      <c r="F110" s="217"/>
    </row>
    <row r="111" spans="1:6" s="4" customFormat="1" ht="29.25" customHeight="1" x14ac:dyDescent="0.25">
      <c r="A111" s="65"/>
      <c r="B111" s="26" t="s">
        <v>72</v>
      </c>
      <c r="C111" s="37"/>
      <c r="D111" s="194"/>
      <c r="E111" s="195"/>
      <c r="F111" s="74">
        <v>9621.25</v>
      </c>
    </row>
    <row r="112" spans="1:6" s="4" customFormat="1" ht="15.75" customHeight="1" x14ac:dyDescent="0.25">
      <c r="A112" s="53"/>
      <c r="B112" s="20" t="s">
        <v>73</v>
      </c>
      <c r="C112" s="38"/>
      <c r="D112" s="179"/>
      <c r="E112" s="180"/>
      <c r="F112" s="75">
        <v>74414.820000000007</v>
      </c>
    </row>
    <row r="113" spans="1:6" s="4" customFormat="1" ht="40.5" customHeight="1" x14ac:dyDescent="0.25">
      <c r="A113" s="53"/>
      <c r="B113" s="20" t="s">
        <v>75</v>
      </c>
      <c r="C113" s="38"/>
      <c r="D113" s="179"/>
      <c r="E113" s="180"/>
      <c r="F113" s="75">
        <v>38974.54</v>
      </c>
    </row>
    <row r="114" spans="1:6" ht="29.25" customHeight="1" x14ac:dyDescent="0.25">
      <c r="A114" s="54"/>
      <c r="B114" s="59" t="s">
        <v>5</v>
      </c>
      <c r="C114" s="41" t="s">
        <v>29</v>
      </c>
      <c r="D114" s="253">
        <f>D105</f>
        <v>12239.3</v>
      </c>
      <c r="E114" s="254"/>
      <c r="F114" s="66">
        <f>D114*2.25</f>
        <v>27538.424999999999</v>
      </c>
    </row>
    <row r="115" spans="1:6" ht="26.25" x14ac:dyDescent="0.25">
      <c r="A115" s="54"/>
      <c r="B115" s="57" t="s">
        <v>9</v>
      </c>
      <c r="C115" s="62" t="s">
        <v>30</v>
      </c>
      <c r="D115" s="189">
        <v>1.5</v>
      </c>
      <c r="E115" s="190"/>
      <c r="F115" s="12">
        <v>7351.04</v>
      </c>
    </row>
    <row r="116" spans="1:6" ht="26.25" x14ac:dyDescent="0.25">
      <c r="A116" s="54"/>
      <c r="B116" s="57" t="s">
        <v>32</v>
      </c>
      <c r="C116" s="62" t="s">
        <v>29</v>
      </c>
      <c r="D116" s="185">
        <v>11075.05</v>
      </c>
      <c r="E116" s="186"/>
      <c r="F116" s="12">
        <f>D116*I3</f>
        <v>8860.0399999999991</v>
      </c>
    </row>
    <row r="117" spans="1:6" ht="26.25" x14ac:dyDescent="0.25">
      <c r="A117" s="54"/>
      <c r="B117" s="57" t="s">
        <v>33</v>
      </c>
      <c r="C117" s="62" t="s">
        <v>29</v>
      </c>
      <c r="D117" s="185">
        <v>11075.05</v>
      </c>
      <c r="E117" s="186"/>
      <c r="F117" s="12">
        <f>D117*I4</f>
        <v>15505.069999999998</v>
      </c>
    </row>
    <row r="118" spans="1:6" ht="27" thickBot="1" x14ac:dyDescent="0.3">
      <c r="A118" s="87"/>
      <c r="B118" s="71" t="s">
        <v>4</v>
      </c>
      <c r="C118" s="72" t="s">
        <v>40</v>
      </c>
      <c r="D118" s="255">
        <v>206</v>
      </c>
      <c r="E118" s="256"/>
      <c r="F118" s="86">
        <v>815.76</v>
      </c>
    </row>
    <row r="119" spans="1:6" ht="15.75" thickBot="1" x14ac:dyDescent="0.3">
      <c r="A119" s="68"/>
      <c r="B119" s="260" t="s">
        <v>17</v>
      </c>
      <c r="C119" s="261"/>
      <c r="D119" s="261"/>
      <c r="E119" s="262"/>
      <c r="F119" s="69">
        <f>SUM(F111:F118)</f>
        <v>183080.94500000004</v>
      </c>
    </row>
    <row r="120" spans="1:6" ht="15.75" thickBot="1" x14ac:dyDescent="0.3">
      <c r="A120" s="205" t="s">
        <v>44</v>
      </c>
      <c r="B120" s="206"/>
      <c r="C120" s="206"/>
      <c r="D120" s="206"/>
      <c r="E120" s="206"/>
      <c r="F120" s="207"/>
    </row>
    <row r="121" spans="1:6" ht="28.5" customHeight="1" x14ac:dyDescent="0.25">
      <c r="A121" s="70"/>
      <c r="B121" s="26" t="s">
        <v>72</v>
      </c>
      <c r="C121" s="37"/>
      <c r="D121" s="194"/>
      <c r="E121" s="195"/>
      <c r="F121" s="74">
        <v>5099.6499999999996</v>
      </c>
    </row>
    <row r="122" spans="1:6" ht="17.25" customHeight="1" x14ac:dyDescent="0.25">
      <c r="A122" s="67"/>
      <c r="B122" s="20" t="s">
        <v>73</v>
      </c>
      <c r="C122" s="38"/>
      <c r="D122" s="179"/>
      <c r="E122" s="180"/>
      <c r="F122" s="75">
        <v>50542.5</v>
      </c>
    </row>
    <row r="123" spans="1:6" ht="25.5" x14ac:dyDescent="0.25">
      <c r="A123" s="67"/>
      <c r="B123" s="20" t="s">
        <v>74</v>
      </c>
      <c r="C123" s="38"/>
      <c r="D123" s="179"/>
      <c r="E123" s="180"/>
      <c r="F123" s="75">
        <v>35336.44</v>
      </c>
    </row>
    <row r="124" spans="1:6" ht="38.25" x14ac:dyDescent="0.25">
      <c r="A124" s="67"/>
      <c r="B124" s="20" t="s">
        <v>75</v>
      </c>
      <c r="C124" s="38"/>
      <c r="D124" s="179"/>
      <c r="E124" s="180"/>
      <c r="F124" s="75">
        <v>15410</v>
      </c>
    </row>
    <row r="125" spans="1:6" ht="26.25" x14ac:dyDescent="0.25">
      <c r="A125" s="67"/>
      <c r="B125" s="57" t="s">
        <v>4</v>
      </c>
      <c r="C125" s="62" t="s">
        <v>40</v>
      </c>
      <c r="D125" s="183">
        <v>3184</v>
      </c>
      <c r="E125" s="184"/>
      <c r="F125" s="75">
        <v>12608.64</v>
      </c>
    </row>
    <row r="126" spans="1:6" ht="26.25" x14ac:dyDescent="0.25">
      <c r="A126" s="67"/>
      <c r="B126" s="57" t="s">
        <v>63</v>
      </c>
      <c r="C126" s="62" t="s">
        <v>27</v>
      </c>
      <c r="D126" s="183">
        <v>1</v>
      </c>
      <c r="E126" s="184"/>
      <c r="F126" s="75">
        <v>9900</v>
      </c>
    </row>
    <row r="127" spans="1:6" ht="26.25" x14ac:dyDescent="0.25">
      <c r="A127" s="67"/>
      <c r="B127" s="57" t="s">
        <v>9</v>
      </c>
      <c r="C127" s="62" t="s">
        <v>30</v>
      </c>
      <c r="D127" s="189">
        <v>1.5</v>
      </c>
      <c r="E127" s="190"/>
      <c r="F127" s="76">
        <v>7351.04</v>
      </c>
    </row>
    <row r="128" spans="1:6" ht="26.25" x14ac:dyDescent="0.25">
      <c r="A128" s="67"/>
      <c r="B128" s="57" t="s">
        <v>32</v>
      </c>
      <c r="C128" s="62" t="s">
        <v>29</v>
      </c>
      <c r="D128" s="185">
        <v>11075.05</v>
      </c>
      <c r="E128" s="186"/>
      <c r="F128" s="12">
        <f>D128*I3</f>
        <v>8860.0399999999991</v>
      </c>
    </row>
    <row r="129" spans="1:6" ht="27" thickBot="1" x14ac:dyDescent="0.3">
      <c r="A129" s="63"/>
      <c r="B129" s="71" t="s">
        <v>33</v>
      </c>
      <c r="C129" s="72" t="s">
        <v>29</v>
      </c>
      <c r="D129" s="220">
        <v>11075.05</v>
      </c>
      <c r="E129" s="221"/>
      <c r="F129" s="73">
        <f>D129*I4</f>
        <v>15505.069999999998</v>
      </c>
    </row>
    <row r="130" spans="1:6" ht="15.75" thickBot="1" x14ac:dyDescent="0.3">
      <c r="A130" s="68"/>
      <c r="B130" s="260" t="s">
        <v>17</v>
      </c>
      <c r="C130" s="261"/>
      <c r="D130" s="261"/>
      <c r="E130" s="262"/>
      <c r="F130" s="69">
        <f>SUM(F121:F129)</f>
        <v>160613.38</v>
      </c>
    </row>
    <row r="131" spans="1:6" ht="31.5" customHeight="1" thickBot="1" x14ac:dyDescent="0.3">
      <c r="A131" s="205" t="s">
        <v>45</v>
      </c>
      <c r="B131" s="206"/>
      <c r="C131" s="206"/>
      <c r="D131" s="206"/>
      <c r="E131" s="206"/>
      <c r="F131" s="207"/>
    </row>
    <row r="132" spans="1:6" ht="28.5" customHeight="1" x14ac:dyDescent="0.25">
      <c r="A132" s="70"/>
      <c r="B132" s="26" t="s">
        <v>72</v>
      </c>
      <c r="C132" s="37"/>
      <c r="D132" s="194"/>
      <c r="E132" s="195"/>
      <c r="F132" s="77">
        <v>12965.16</v>
      </c>
    </row>
    <row r="133" spans="1:6" x14ac:dyDescent="0.25">
      <c r="A133" s="67"/>
      <c r="B133" s="20" t="s">
        <v>73</v>
      </c>
      <c r="C133" s="38"/>
      <c r="D133" s="179"/>
      <c r="E133" s="180"/>
      <c r="F133" s="56">
        <v>49190.65</v>
      </c>
    </row>
    <row r="134" spans="1:6" ht="25.5" x14ac:dyDescent="0.25">
      <c r="A134" s="67"/>
      <c r="B134" s="20" t="s">
        <v>74</v>
      </c>
      <c r="C134" s="38"/>
      <c r="D134" s="179"/>
      <c r="E134" s="180"/>
      <c r="F134" s="56">
        <v>76010.929999999993</v>
      </c>
    </row>
    <row r="135" spans="1:6" ht="38.25" x14ac:dyDescent="0.25">
      <c r="A135" s="67"/>
      <c r="B135" s="20" t="s">
        <v>75</v>
      </c>
      <c r="C135" s="38"/>
      <c r="D135" s="179"/>
      <c r="E135" s="180"/>
      <c r="F135" s="56">
        <v>15410</v>
      </c>
    </row>
    <row r="136" spans="1:6" ht="26.25" x14ac:dyDescent="0.25">
      <c r="A136" s="67"/>
      <c r="B136" s="57" t="s">
        <v>4</v>
      </c>
      <c r="C136" s="62" t="s">
        <v>40</v>
      </c>
      <c r="D136" s="183">
        <v>2765.2</v>
      </c>
      <c r="E136" s="184"/>
      <c r="F136" s="56">
        <v>13684.38</v>
      </c>
    </row>
    <row r="137" spans="1:6" ht="26.25" x14ac:dyDescent="0.25">
      <c r="A137" s="67"/>
      <c r="B137" s="57" t="s">
        <v>9</v>
      </c>
      <c r="C137" s="62" t="s">
        <v>30</v>
      </c>
      <c r="D137" s="189">
        <v>1.5</v>
      </c>
      <c r="E137" s="190"/>
      <c r="F137" s="76">
        <v>7351.04</v>
      </c>
    </row>
    <row r="138" spans="1:6" ht="26.25" x14ac:dyDescent="0.25">
      <c r="A138" s="67"/>
      <c r="B138" s="57" t="s">
        <v>32</v>
      </c>
      <c r="C138" s="62" t="s">
        <v>29</v>
      </c>
      <c r="D138" s="185">
        <v>11075.05</v>
      </c>
      <c r="E138" s="186"/>
      <c r="F138" s="12">
        <f>D138*I3</f>
        <v>8860.0399999999991</v>
      </c>
    </row>
    <row r="139" spans="1:6" ht="27" thickBot="1" x14ac:dyDescent="0.3">
      <c r="A139" s="63"/>
      <c r="B139" s="71" t="s">
        <v>33</v>
      </c>
      <c r="C139" s="72" t="s">
        <v>29</v>
      </c>
      <c r="D139" s="220">
        <v>11075.05</v>
      </c>
      <c r="E139" s="221"/>
      <c r="F139" s="73">
        <f>D139*I4</f>
        <v>15505.069999999998</v>
      </c>
    </row>
    <row r="140" spans="1:6" ht="15.75" thickBot="1" x14ac:dyDescent="0.3">
      <c r="A140" s="68"/>
      <c r="B140" s="260" t="s">
        <v>17</v>
      </c>
      <c r="C140" s="261"/>
      <c r="D140" s="261"/>
      <c r="E140" s="262"/>
      <c r="F140" s="69">
        <f>SUM(F132:F139)</f>
        <v>198977.27000000002</v>
      </c>
    </row>
    <row r="141" spans="1:6" x14ac:dyDescent="0.25">
      <c r="A141" s="205" t="s">
        <v>46</v>
      </c>
      <c r="B141" s="206"/>
      <c r="C141" s="206"/>
      <c r="D141" s="206"/>
      <c r="E141" s="206"/>
      <c r="F141" s="207"/>
    </row>
    <row r="142" spans="1:6" x14ac:dyDescent="0.25">
      <c r="A142" s="67"/>
      <c r="B142" s="20" t="s">
        <v>73</v>
      </c>
      <c r="C142" s="38"/>
      <c r="D142" s="179"/>
      <c r="E142" s="180"/>
      <c r="F142" s="56">
        <v>93343.32</v>
      </c>
    </row>
    <row r="143" spans="1:6" ht="45" customHeight="1" x14ac:dyDescent="0.25">
      <c r="A143" s="67"/>
      <c r="B143" s="20" t="s">
        <v>75</v>
      </c>
      <c r="C143" s="38"/>
      <c r="D143" s="179"/>
      <c r="E143" s="180"/>
      <c r="F143" s="56">
        <v>15410</v>
      </c>
    </row>
    <row r="144" spans="1:6" x14ac:dyDescent="0.25">
      <c r="A144" s="67"/>
      <c r="B144" s="88" t="s">
        <v>47</v>
      </c>
      <c r="C144" s="78" t="s">
        <v>27</v>
      </c>
      <c r="D144" s="240">
        <v>2</v>
      </c>
      <c r="E144" s="241"/>
      <c r="F144" s="56">
        <f>D144*230</f>
        <v>460</v>
      </c>
    </row>
    <row r="145" spans="1:7" ht="26.25" x14ac:dyDescent="0.25">
      <c r="A145" s="67"/>
      <c r="B145" s="89" t="s">
        <v>4</v>
      </c>
      <c r="C145" s="62" t="s">
        <v>40</v>
      </c>
      <c r="D145" s="183">
        <v>1632.8</v>
      </c>
      <c r="E145" s="184"/>
      <c r="F145" s="56">
        <v>7422.21</v>
      </c>
    </row>
    <row r="146" spans="1:7" ht="26.25" x14ac:dyDescent="0.25">
      <c r="A146" s="67"/>
      <c r="B146" s="89" t="s">
        <v>9</v>
      </c>
      <c r="C146" s="62" t="s">
        <v>30</v>
      </c>
      <c r="D146" s="189">
        <v>1.5</v>
      </c>
      <c r="E146" s="190"/>
      <c r="F146" s="76">
        <v>7351.04</v>
      </c>
    </row>
    <row r="147" spans="1:7" ht="26.25" x14ac:dyDescent="0.25">
      <c r="A147" s="67"/>
      <c r="B147" s="57" t="s">
        <v>32</v>
      </c>
      <c r="C147" s="62" t="s">
        <v>29</v>
      </c>
      <c r="D147" s="185">
        <v>11075.05</v>
      </c>
      <c r="E147" s="186"/>
      <c r="F147" s="12">
        <f>D147*I3</f>
        <v>8860.0399999999991</v>
      </c>
    </row>
    <row r="148" spans="1:7" ht="27" thickBot="1" x14ac:dyDescent="0.3">
      <c r="A148" s="63"/>
      <c r="B148" s="71" t="s">
        <v>33</v>
      </c>
      <c r="C148" s="72" t="s">
        <v>29</v>
      </c>
      <c r="D148" s="220">
        <v>11075.05</v>
      </c>
      <c r="E148" s="221"/>
      <c r="F148" s="73">
        <f>D148*I4</f>
        <v>15505.069999999998</v>
      </c>
    </row>
    <row r="149" spans="1:7" ht="15.75" thickBot="1" x14ac:dyDescent="0.3">
      <c r="A149" s="95"/>
      <c r="B149" s="260" t="s">
        <v>17</v>
      </c>
      <c r="C149" s="261"/>
      <c r="D149" s="261"/>
      <c r="E149" s="262"/>
      <c r="F149" s="96">
        <f>SUM(F142:F148)</f>
        <v>148351.68000000002</v>
      </c>
      <c r="G149" s="4"/>
    </row>
    <row r="150" spans="1:7" ht="15.75" customHeight="1" thickBot="1" x14ac:dyDescent="0.3">
      <c r="A150" s="92"/>
      <c r="B150" s="93"/>
      <c r="C150" s="93"/>
      <c r="D150" s="93"/>
      <c r="E150" s="93"/>
      <c r="F150" s="94"/>
      <c r="G150" s="4"/>
    </row>
    <row r="151" spans="1:7" s="119" customFormat="1" ht="15.75" thickBot="1" x14ac:dyDescent="0.3">
      <c r="A151" s="132">
        <v>5</v>
      </c>
      <c r="B151" s="227" t="s">
        <v>67</v>
      </c>
      <c r="C151" s="227"/>
      <c r="D151" s="227"/>
      <c r="E151" s="227"/>
      <c r="F151" s="228"/>
      <c r="G151" s="118"/>
    </row>
    <row r="152" spans="1:7" ht="25.5" x14ac:dyDescent="0.25">
      <c r="A152" s="115" t="s">
        <v>48</v>
      </c>
      <c r="B152" s="116" t="s">
        <v>49</v>
      </c>
      <c r="C152" s="116" t="s">
        <v>50</v>
      </c>
      <c r="D152" s="116" t="s">
        <v>51</v>
      </c>
      <c r="E152" s="116" t="s">
        <v>64</v>
      </c>
      <c r="F152" s="117" t="s">
        <v>52</v>
      </c>
      <c r="G152" s="4"/>
    </row>
    <row r="153" spans="1:7" ht="38.25" x14ac:dyDescent="0.25">
      <c r="A153" s="99" t="s">
        <v>54</v>
      </c>
      <c r="B153" s="102">
        <v>186111.48</v>
      </c>
      <c r="C153" s="102">
        <v>1638641.38</v>
      </c>
      <c r="D153" s="102">
        <v>1667238.27</v>
      </c>
      <c r="E153" s="102">
        <f>F23+F35+F45+F63+F74+F86+F99+F109+F119+F130+F140+F149</f>
        <v>1807356.6900000002</v>
      </c>
      <c r="F153" s="100">
        <f>B153+C153-D153</f>
        <v>157514.58999999985</v>
      </c>
      <c r="G153" s="4"/>
    </row>
    <row r="154" spans="1:7" x14ac:dyDescent="0.25">
      <c r="A154" s="99" t="s">
        <v>58</v>
      </c>
      <c r="B154" s="102">
        <v>36635.040000000001</v>
      </c>
      <c r="C154" s="102">
        <v>363847.23</v>
      </c>
      <c r="D154" s="102">
        <v>366107.04</v>
      </c>
      <c r="E154" s="102">
        <v>363847.23</v>
      </c>
      <c r="F154" s="14">
        <f>B154+C154-D154</f>
        <v>34375.229999999981</v>
      </c>
      <c r="G154" s="4"/>
    </row>
    <row r="155" spans="1:7" x14ac:dyDescent="0.25">
      <c r="A155" s="99" t="s">
        <v>53</v>
      </c>
      <c r="B155" s="102">
        <v>28551.57</v>
      </c>
      <c r="C155" s="102"/>
      <c r="D155" s="102">
        <v>24247.3</v>
      </c>
      <c r="E155" s="102"/>
      <c r="F155" s="14">
        <f>B155+C155-D155</f>
        <v>4304.2700000000004</v>
      </c>
      <c r="G155" s="4"/>
    </row>
    <row r="156" spans="1:7" s="119" customFormat="1" ht="25.5" x14ac:dyDescent="0.25">
      <c r="A156" s="99" t="s">
        <v>59</v>
      </c>
      <c r="B156" s="102">
        <v>53811.37</v>
      </c>
      <c r="C156" s="102">
        <v>516943.77</v>
      </c>
      <c r="D156" s="102">
        <v>521395.61</v>
      </c>
      <c r="E156" s="102">
        <v>516943.77</v>
      </c>
      <c r="F156" s="14">
        <f>B156+C156-D156</f>
        <v>49359.530000000028</v>
      </c>
      <c r="G156" s="118"/>
    </row>
    <row r="157" spans="1:7" ht="15.75" thickBot="1" x14ac:dyDescent="0.3">
      <c r="A157" s="63" t="s">
        <v>65</v>
      </c>
      <c r="B157" s="120">
        <f>SUM(B153:B156)</f>
        <v>305109.46000000002</v>
      </c>
      <c r="C157" s="120">
        <f>SUM(C153:C156)</f>
        <v>2519432.38</v>
      </c>
      <c r="D157" s="120">
        <f>SUM(D153:D156)</f>
        <v>2578988.2200000002</v>
      </c>
      <c r="E157" s="120">
        <f>SUM(E153:E156)</f>
        <v>2688147.69</v>
      </c>
      <c r="F157" s="121">
        <f>SUM(F153:F156)</f>
        <v>245553.61999999985</v>
      </c>
      <c r="G157" s="4"/>
    </row>
    <row r="158" spans="1:7" ht="15.75" thickBot="1" x14ac:dyDescent="0.3">
      <c r="A158" s="112"/>
      <c r="B158" s="113"/>
      <c r="C158" s="113"/>
      <c r="D158" s="113"/>
      <c r="E158" s="113"/>
      <c r="F158" s="114"/>
      <c r="G158" s="4"/>
    </row>
    <row r="159" spans="1:7" ht="15.75" thickBot="1" x14ac:dyDescent="0.3">
      <c r="A159" s="97">
        <v>6</v>
      </c>
      <c r="B159" s="224" t="s">
        <v>55</v>
      </c>
      <c r="C159" s="225"/>
      <c r="D159" s="225"/>
      <c r="E159" s="106"/>
      <c r="F159" s="98">
        <v>301367.03000000003</v>
      </c>
      <c r="G159" s="4"/>
    </row>
    <row r="160" spans="1:7" ht="15.75" thickBot="1" x14ac:dyDescent="0.3">
      <c r="A160" s="92"/>
      <c r="B160" s="93"/>
      <c r="C160" s="93"/>
      <c r="D160" s="93"/>
      <c r="E160" s="93"/>
      <c r="F160" s="94"/>
      <c r="G160" s="4"/>
    </row>
    <row r="161" spans="1:7" s="119" customFormat="1" ht="15.75" thickBot="1" x14ac:dyDescent="0.3">
      <c r="A161" s="97">
        <v>7</v>
      </c>
      <c r="B161" s="226" t="s">
        <v>70</v>
      </c>
      <c r="C161" s="227"/>
      <c r="D161" s="227"/>
      <c r="E161" s="227"/>
      <c r="F161" s="228"/>
      <c r="G161" s="118"/>
    </row>
    <row r="162" spans="1:7" ht="25.5" x14ac:dyDescent="0.25">
      <c r="A162" s="128" t="s">
        <v>48</v>
      </c>
      <c r="B162" s="129" t="s">
        <v>56</v>
      </c>
      <c r="C162" s="130" t="s">
        <v>50</v>
      </c>
      <c r="D162" s="263" t="s">
        <v>51</v>
      </c>
      <c r="E162" s="264"/>
      <c r="F162" s="131" t="s">
        <v>52</v>
      </c>
      <c r="G162" s="4"/>
    </row>
    <row r="163" spans="1:7" x14ac:dyDescent="0.25">
      <c r="A163" s="99" t="s">
        <v>57</v>
      </c>
      <c r="B163" s="101">
        <v>315407.26</v>
      </c>
      <c r="C163" s="102">
        <v>1600264.88</v>
      </c>
      <c r="D163" s="164">
        <v>1689622.3</v>
      </c>
      <c r="E163" s="165"/>
      <c r="F163" s="14">
        <f t="shared" ref="F163:F169" si="0">B163+C163-D163</f>
        <v>226049.83999999985</v>
      </c>
      <c r="G163" s="4"/>
    </row>
    <row r="164" spans="1:7" x14ac:dyDescent="0.25">
      <c r="A164" s="99" t="s">
        <v>1</v>
      </c>
      <c r="B164" s="101">
        <v>15068.25</v>
      </c>
      <c r="C164" s="102">
        <v>296137.73</v>
      </c>
      <c r="D164" s="164">
        <v>292338.43</v>
      </c>
      <c r="E164" s="165"/>
      <c r="F164" s="14">
        <f t="shared" si="0"/>
        <v>18867.549999999988</v>
      </c>
      <c r="G164" s="4"/>
    </row>
    <row r="165" spans="1:7" x14ac:dyDescent="0.25">
      <c r="A165" s="99" t="s">
        <v>60</v>
      </c>
      <c r="B165" s="101"/>
      <c r="C165" s="102">
        <v>12276.13</v>
      </c>
      <c r="D165" s="164">
        <v>11226.25</v>
      </c>
      <c r="E165" s="165"/>
      <c r="F165" s="14">
        <f t="shared" si="0"/>
        <v>1049.8799999999992</v>
      </c>
      <c r="G165" s="4"/>
    </row>
    <row r="166" spans="1:7" x14ac:dyDescent="0.25">
      <c r="A166" s="99" t="s">
        <v>6</v>
      </c>
      <c r="B166" s="101">
        <v>28307.26</v>
      </c>
      <c r="C166" s="102">
        <v>604303.11</v>
      </c>
      <c r="D166" s="164">
        <v>589870.54</v>
      </c>
      <c r="E166" s="165"/>
      <c r="F166" s="14">
        <f t="shared" si="0"/>
        <v>42739.829999999958</v>
      </c>
      <c r="G166" s="4"/>
    </row>
    <row r="167" spans="1:7" x14ac:dyDescent="0.25">
      <c r="A167" s="99" t="s">
        <v>7</v>
      </c>
      <c r="B167" s="101">
        <v>12461.26</v>
      </c>
      <c r="C167" s="102">
        <v>251953.72</v>
      </c>
      <c r="D167" s="164">
        <v>247667.04</v>
      </c>
      <c r="E167" s="165"/>
      <c r="F167" s="14">
        <f t="shared" si="0"/>
        <v>16747.939999999973</v>
      </c>
      <c r="G167" s="4"/>
    </row>
    <row r="168" spans="1:7" x14ac:dyDescent="0.25">
      <c r="A168" s="99" t="s">
        <v>2</v>
      </c>
      <c r="B168" s="102">
        <v>29011.17</v>
      </c>
      <c r="C168" s="102"/>
      <c r="D168" s="164">
        <v>15704.57</v>
      </c>
      <c r="E168" s="165"/>
      <c r="F168" s="14">
        <f t="shared" si="0"/>
        <v>13306.599999999999</v>
      </c>
      <c r="G168" s="4"/>
    </row>
    <row r="169" spans="1:7" s="119" customFormat="1" x14ac:dyDescent="0.25">
      <c r="A169" s="99" t="s">
        <v>3</v>
      </c>
      <c r="B169" s="102">
        <v>20300.89</v>
      </c>
      <c r="C169" s="102">
        <v>148226.82</v>
      </c>
      <c r="D169" s="164">
        <v>154045.91</v>
      </c>
      <c r="E169" s="165"/>
      <c r="F169" s="100">
        <f t="shared" si="0"/>
        <v>14481.800000000017</v>
      </c>
      <c r="G169" s="118"/>
    </row>
    <row r="170" spans="1:7" ht="15.75" thickBot="1" x14ac:dyDescent="0.3">
      <c r="A170" s="63" t="s">
        <v>65</v>
      </c>
      <c r="B170" s="126">
        <f>SUM(B163:B169)</f>
        <v>420556.09</v>
      </c>
      <c r="C170" s="120">
        <f>SUM(C163:C169)</f>
        <v>2913162.3899999997</v>
      </c>
      <c r="D170" s="166">
        <f>SUM(D163:D169)</f>
        <v>3000475.04</v>
      </c>
      <c r="E170" s="167"/>
      <c r="F170" s="127">
        <f>SUM(F163:F169)</f>
        <v>333243.43999999983</v>
      </c>
      <c r="G170" s="4"/>
    </row>
    <row r="171" spans="1:7" ht="15.75" thickBot="1" x14ac:dyDescent="0.3">
      <c r="A171" s="103"/>
      <c r="B171" s="2"/>
      <c r="G171" s="4"/>
    </row>
    <row r="172" spans="1:7" x14ac:dyDescent="0.25">
      <c r="A172" s="229" t="s">
        <v>61</v>
      </c>
      <c r="B172" s="230"/>
      <c r="C172" s="104"/>
      <c r="D172" s="104"/>
      <c r="E172" s="107"/>
      <c r="F172" s="105">
        <f>F5+F7-F8</f>
        <v>607145.90999999922</v>
      </c>
      <c r="G172" s="4"/>
    </row>
    <row r="173" spans="1:7" x14ac:dyDescent="0.25">
      <c r="A173" s="231" t="s">
        <v>0</v>
      </c>
      <c r="B173" s="232"/>
      <c r="C173" s="235" t="s">
        <v>66</v>
      </c>
      <c r="D173" s="236"/>
      <c r="E173" s="108"/>
      <c r="F173" s="199">
        <f>F6+F8-E157-D170-F159</f>
        <v>-814568.34000000008</v>
      </c>
      <c r="G173" s="4"/>
    </row>
    <row r="174" spans="1:7" ht="15.75" thickBot="1" x14ac:dyDescent="0.3">
      <c r="A174" s="233"/>
      <c r="B174" s="234"/>
      <c r="C174" s="237"/>
      <c r="D174" s="238"/>
      <c r="E174" s="109"/>
      <c r="F174" s="200"/>
      <c r="G174" s="4"/>
    </row>
    <row r="175" spans="1:7" x14ac:dyDescent="0.25">
      <c r="A175" s="92"/>
      <c r="B175" s="93"/>
      <c r="C175" s="93"/>
      <c r="D175" s="93"/>
      <c r="E175" s="93"/>
      <c r="F175" s="94"/>
      <c r="G175" s="4"/>
    </row>
    <row r="176" spans="1:7" x14ac:dyDescent="0.25">
      <c r="A176" s="92"/>
      <c r="B176" s="147"/>
      <c r="C176" s="110"/>
      <c r="D176" s="110"/>
      <c r="E176" s="274"/>
      <c r="F176" s="274"/>
      <c r="G176" s="4"/>
    </row>
    <row r="177" spans="1:7" x14ac:dyDescent="0.25">
      <c r="A177" s="92"/>
      <c r="B177" s="147"/>
      <c r="C177" s="147"/>
      <c r="D177" s="147"/>
      <c r="E177" s="275"/>
      <c r="F177" s="276"/>
      <c r="G177" s="4"/>
    </row>
    <row r="178" spans="1:7" x14ac:dyDescent="0.25">
      <c r="A178" s="92"/>
      <c r="B178" s="147"/>
      <c r="C178" s="110"/>
      <c r="D178" s="110"/>
      <c r="E178" s="274"/>
      <c r="F178" s="274"/>
      <c r="G178" s="4"/>
    </row>
    <row r="179" spans="1:7" x14ac:dyDescent="0.25">
      <c r="A179" s="92"/>
      <c r="B179" s="147"/>
      <c r="C179" s="147"/>
      <c r="D179" s="147"/>
      <c r="E179" s="275"/>
      <c r="F179" s="276"/>
      <c r="G179" s="4"/>
    </row>
    <row r="180" spans="1:7" x14ac:dyDescent="0.25">
      <c r="A180" s="92"/>
      <c r="B180" s="147"/>
      <c r="C180" s="110"/>
      <c r="D180" s="110"/>
      <c r="E180" s="277"/>
      <c r="F180" s="277"/>
      <c r="G180" s="4"/>
    </row>
    <row r="181" spans="1:7" x14ac:dyDescent="0.25">
      <c r="A181" s="92"/>
      <c r="B181" s="147"/>
      <c r="C181" s="147"/>
      <c r="D181" s="147"/>
      <c r="E181" s="275"/>
      <c r="F181" s="276"/>
      <c r="G181" s="4"/>
    </row>
    <row r="182" spans="1:7" x14ac:dyDescent="0.25">
      <c r="A182" s="92"/>
      <c r="B182" s="147"/>
      <c r="C182" s="110"/>
      <c r="D182" s="110"/>
      <c r="E182" s="277"/>
      <c r="F182" s="277"/>
      <c r="G182" s="4"/>
    </row>
    <row r="183" spans="1:7" x14ac:dyDescent="0.25">
      <c r="A183" s="92"/>
      <c r="B183" s="147"/>
      <c r="C183" s="147"/>
      <c r="D183" s="147"/>
      <c r="E183" s="275"/>
      <c r="F183" s="276"/>
      <c r="G183" s="4"/>
    </row>
    <row r="184" spans="1:7" x14ac:dyDescent="0.25">
      <c r="A184" s="92"/>
      <c r="B184" s="147"/>
      <c r="C184" s="110"/>
      <c r="D184" s="110"/>
      <c r="E184" s="277"/>
      <c r="F184" s="277"/>
      <c r="G184" s="4"/>
    </row>
    <row r="185" spans="1:7" x14ac:dyDescent="0.25">
      <c r="A185" s="92"/>
      <c r="B185" s="93"/>
      <c r="C185" s="93"/>
      <c r="D185" s="93"/>
      <c r="E185" s="93"/>
      <c r="F185" s="94"/>
      <c r="G185" s="4"/>
    </row>
    <row r="186" spans="1:7" x14ac:dyDescent="0.25">
      <c r="A186" s="92"/>
      <c r="B186" s="93"/>
      <c r="C186" s="93"/>
      <c r="D186" s="93"/>
      <c r="E186" s="93"/>
      <c r="F186" s="94"/>
      <c r="G186" s="4"/>
    </row>
    <row r="187" spans="1:7" x14ac:dyDescent="0.25">
      <c r="A187" s="92"/>
      <c r="B187" s="93"/>
      <c r="C187" s="93"/>
      <c r="D187" s="93"/>
      <c r="E187" s="93"/>
      <c r="F187" s="94"/>
      <c r="G187" s="4"/>
    </row>
    <row r="188" spans="1:7" x14ac:dyDescent="0.25">
      <c r="A188" s="92"/>
      <c r="B188" s="93"/>
      <c r="C188" s="93"/>
      <c r="D188" s="93"/>
      <c r="E188" s="93"/>
      <c r="F188" s="94"/>
      <c r="G188" s="4"/>
    </row>
    <row r="189" spans="1:7" x14ac:dyDescent="0.25">
      <c r="A189" s="92"/>
      <c r="B189" s="93"/>
      <c r="C189" s="93"/>
      <c r="D189" s="93"/>
      <c r="E189" s="93"/>
      <c r="F189" s="94"/>
      <c r="G189" s="4"/>
    </row>
    <row r="190" spans="1:7" x14ac:dyDescent="0.25">
      <c r="A190" s="92"/>
      <c r="B190" s="93"/>
      <c r="C190" s="93"/>
      <c r="D190" s="93"/>
      <c r="E190" s="93"/>
      <c r="F190" s="94"/>
      <c r="G190" s="4"/>
    </row>
    <row r="191" spans="1:7" x14ac:dyDescent="0.25">
      <c r="A191" s="92"/>
      <c r="B191" s="93"/>
      <c r="C191" s="93"/>
      <c r="D191" s="93"/>
      <c r="E191" s="93"/>
      <c r="F191" s="94"/>
      <c r="G191" s="4"/>
    </row>
    <row r="192" spans="1:7" x14ac:dyDescent="0.25">
      <c r="A192" s="92"/>
      <c r="B192" s="93"/>
      <c r="C192" s="93"/>
      <c r="D192" s="93"/>
      <c r="E192" s="93"/>
      <c r="F192" s="94"/>
      <c r="G192" s="4"/>
    </row>
    <row r="193" spans="1:8" x14ac:dyDescent="0.25">
      <c r="A193" s="92"/>
      <c r="B193" s="93"/>
      <c r="C193" s="93"/>
      <c r="D193" s="93"/>
      <c r="E193" s="93"/>
      <c r="F193" s="94"/>
      <c r="G193" s="4"/>
    </row>
    <row r="194" spans="1:8" x14ac:dyDescent="0.25">
      <c r="A194" s="92"/>
      <c r="B194" s="93"/>
      <c r="C194" s="93"/>
      <c r="D194" s="93"/>
      <c r="E194" s="93"/>
      <c r="F194" s="94"/>
      <c r="G194" s="4"/>
    </row>
    <row r="195" spans="1:8" x14ac:dyDescent="0.25">
      <c r="A195" s="92"/>
      <c r="B195" s="93"/>
      <c r="C195" s="93"/>
      <c r="D195" s="93"/>
      <c r="E195" s="93"/>
      <c r="F195" s="94"/>
      <c r="G195" s="4"/>
    </row>
    <row r="196" spans="1:8" x14ac:dyDescent="0.25">
      <c r="A196" s="92"/>
      <c r="B196" s="93"/>
      <c r="C196" s="93"/>
      <c r="D196" s="93"/>
      <c r="E196" s="93"/>
      <c r="F196" s="94"/>
      <c r="G196" s="4"/>
    </row>
    <row r="197" spans="1:8" x14ac:dyDescent="0.25">
      <c r="A197" s="92"/>
      <c r="B197" s="93"/>
      <c r="C197" s="93"/>
      <c r="D197" s="93"/>
      <c r="E197" s="93"/>
      <c r="F197" s="94"/>
      <c r="G197" s="4"/>
    </row>
    <row r="198" spans="1:8" x14ac:dyDescent="0.25">
      <c r="A198" s="92"/>
      <c r="B198" s="93"/>
      <c r="C198" s="93"/>
      <c r="D198" s="93"/>
      <c r="E198" s="93"/>
      <c r="F198" s="94"/>
      <c r="G198" s="4"/>
    </row>
    <row r="199" spans="1:8" x14ac:dyDescent="0.25">
      <c r="A199" s="92"/>
      <c r="B199" s="93"/>
      <c r="C199" s="93"/>
      <c r="D199" s="93"/>
      <c r="E199" s="93"/>
      <c r="F199" s="94"/>
      <c r="G199" s="4"/>
    </row>
    <row r="200" spans="1:8" x14ac:dyDescent="0.25">
      <c r="A200" s="92"/>
      <c r="B200" s="93"/>
      <c r="C200" s="93"/>
      <c r="D200" s="93"/>
      <c r="E200" s="93"/>
      <c r="F200" s="94"/>
      <c r="G200" s="4"/>
    </row>
    <row r="201" spans="1:8" x14ac:dyDescent="0.25">
      <c r="A201" s="92"/>
      <c r="B201" s="93"/>
      <c r="C201" s="93"/>
      <c r="D201" s="93"/>
      <c r="E201" s="93"/>
      <c r="F201" s="94"/>
      <c r="G201" s="4"/>
    </row>
    <row r="202" spans="1:8" x14ac:dyDescent="0.25">
      <c r="A202" s="92"/>
      <c r="B202" s="93"/>
      <c r="C202" s="93"/>
      <c r="D202" s="93"/>
      <c r="E202" s="93"/>
      <c r="F202" s="94"/>
      <c r="G202" s="4"/>
      <c r="H202" s="4"/>
    </row>
    <row r="203" spans="1:8" x14ac:dyDescent="0.25">
      <c r="A203" s="92"/>
      <c r="B203" s="93"/>
      <c r="C203" s="93"/>
      <c r="D203" s="93"/>
      <c r="E203" s="93"/>
      <c r="F203" s="94"/>
      <c r="G203" s="4"/>
      <c r="H203" s="4"/>
    </row>
    <row r="204" spans="1:8" x14ac:dyDescent="0.25">
      <c r="A204" s="92"/>
      <c r="B204" s="93"/>
      <c r="C204" s="93"/>
      <c r="D204" s="93"/>
      <c r="E204" s="93"/>
      <c r="F204" s="94"/>
      <c r="G204" s="4"/>
      <c r="H204" s="4"/>
    </row>
    <row r="205" spans="1:8" x14ac:dyDescent="0.25">
      <c r="A205" s="92"/>
      <c r="B205" s="93"/>
      <c r="C205" s="93"/>
      <c r="D205" s="93"/>
      <c r="E205" s="93"/>
      <c r="F205" s="94"/>
      <c r="G205" s="4"/>
      <c r="H205" s="4"/>
    </row>
    <row r="206" spans="1:8" x14ac:dyDescent="0.25">
      <c r="A206" s="92"/>
      <c r="B206" s="93"/>
      <c r="C206" s="93"/>
      <c r="D206" s="93"/>
      <c r="E206" s="93"/>
      <c r="F206" s="94"/>
      <c r="G206" s="4"/>
      <c r="H206" s="4"/>
    </row>
    <row r="207" spans="1:8" x14ac:dyDescent="0.25">
      <c r="A207" s="92"/>
      <c r="B207" s="93"/>
      <c r="C207" s="93"/>
      <c r="D207" s="93"/>
      <c r="E207" s="93"/>
      <c r="F207" s="94"/>
      <c r="G207" s="4"/>
      <c r="H207" s="4"/>
    </row>
    <row r="208" spans="1:8" x14ac:dyDescent="0.25">
      <c r="A208" s="92"/>
      <c r="B208" s="93"/>
      <c r="C208" s="93"/>
      <c r="D208" s="93"/>
      <c r="E208" s="93"/>
      <c r="F208" s="94"/>
      <c r="G208" s="4"/>
      <c r="H208" s="4"/>
    </row>
    <row r="209" spans="1:8" x14ac:dyDescent="0.25">
      <c r="A209" s="92"/>
      <c r="B209" s="93"/>
      <c r="C209" s="93"/>
      <c r="D209" s="93"/>
      <c r="E209" s="93"/>
      <c r="F209" s="94"/>
      <c r="G209" s="4"/>
      <c r="H209" s="4"/>
    </row>
    <row r="210" spans="1:8" x14ac:dyDescent="0.25">
      <c r="A210" s="92"/>
      <c r="B210" s="93"/>
      <c r="C210" s="93"/>
      <c r="D210" s="93"/>
      <c r="E210" s="93"/>
      <c r="F210" s="94"/>
      <c r="G210" s="4"/>
      <c r="H210" s="4"/>
    </row>
    <row r="211" spans="1:8" x14ac:dyDescent="0.25">
      <c r="A211" s="92"/>
      <c r="B211" s="93"/>
      <c r="C211" s="93"/>
      <c r="D211" s="93"/>
      <c r="E211" s="93"/>
      <c r="F211" s="94"/>
      <c r="G211" s="4"/>
      <c r="H211" s="4"/>
    </row>
    <row r="212" spans="1:8" x14ac:dyDescent="0.25">
      <c r="A212" s="92"/>
      <c r="B212" s="93"/>
      <c r="C212" s="93"/>
      <c r="D212" s="93"/>
      <c r="E212" s="93"/>
      <c r="F212" s="94"/>
      <c r="G212" s="4"/>
      <c r="H212" s="4"/>
    </row>
    <row r="213" spans="1:8" x14ac:dyDescent="0.25">
      <c r="A213" s="92"/>
      <c r="B213" s="93"/>
      <c r="C213" s="93"/>
      <c r="D213" s="93"/>
      <c r="E213" s="93"/>
      <c r="F213" s="94"/>
      <c r="G213" s="4"/>
      <c r="H213" s="4"/>
    </row>
    <row r="214" spans="1:8" x14ac:dyDescent="0.25">
      <c r="A214" s="92"/>
      <c r="B214" s="93"/>
      <c r="C214" s="93"/>
      <c r="D214" s="93"/>
      <c r="E214" s="93"/>
      <c r="F214" s="94"/>
      <c r="G214" s="4"/>
      <c r="H214" s="4"/>
    </row>
    <row r="215" spans="1:8" x14ac:dyDescent="0.25">
      <c r="A215" s="92"/>
      <c r="B215" s="93"/>
      <c r="C215" s="93"/>
      <c r="D215" s="93"/>
      <c r="E215" s="93"/>
      <c r="F215" s="94"/>
      <c r="G215" s="4"/>
      <c r="H215" s="4"/>
    </row>
    <row r="216" spans="1:8" x14ac:dyDescent="0.25">
      <c r="A216" s="92"/>
      <c r="B216" s="93"/>
      <c r="C216" s="93"/>
      <c r="D216" s="93"/>
      <c r="E216" s="93"/>
      <c r="F216" s="94"/>
      <c r="G216" s="4"/>
      <c r="H216" s="4"/>
    </row>
    <row r="217" spans="1:8" x14ac:dyDescent="0.25">
      <c r="A217" s="92"/>
      <c r="B217" s="93"/>
      <c r="C217" s="93"/>
      <c r="D217" s="93"/>
      <c r="E217" s="93"/>
      <c r="F217" s="94"/>
      <c r="G217" s="4"/>
      <c r="H217" s="4"/>
    </row>
    <row r="218" spans="1:8" x14ac:dyDescent="0.25">
      <c r="A218" s="92"/>
      <c r="B218" s="93"/>
      <c r="C218" s="93"/>
      <c r="D218" s="93"/>
      <c r="E218" s="93"/>
      <c r="F218" s="94"/>
      <c r="G218" s="4"/>
      <c r="H218" s="4"/>
    </row>
    <row r="219" spans="1:8" x14ac:dyDescent="0.25">
      <c r="A219" s="92"/>
      <c r="B219" s="93"/>
      <c r="C219" s="93"/>
      <c r="D219" s="93"/>
      <c r="E219" s="93"/>
      <c r="F219" s="94"/>
      <c r="G219" s="4"/>
      <c r="H219" s="4"/>
    </row>
    <row r="220" spans="1:8" x14ac:dyDescent="0.25">
      <c r="A220" s="92"/>
      <c r="B220" s="93"/>
      <c r="C220" s="93"/>
      <c r="D220" s="93"/>
      <c r="E220" s="93"/>
      <c r="F220" s="94"/>
      <c r="G220" s="4"/>
      <c r="H220" s="4"/>
    </row>
    <row r="221" spans="1:8" x14ac:dyDescent="0.25">
      <c r="A221" s="92"/>
      <c r="B221" s="93"/>
      <c r="C221" s="93"/>
      <c r="D221" s="93"/>
      <c r="E221" s="93"/>
      <c r="F221" s="94"/>
      <c r="G221" s="4"/>
      <c r="H221" s="4"/>
    </row>
    <row r="222" spans="1:8" x14ac:dyDescent="0.25">
      <c r="A222" s="92"/>
      <c r="B222" s="93"/>
      <c r="C222" s="93"/>
      <c r="D222" s="93"/>
      <c r="E222" s="93"/>
      <c r="F222" s="94"/>
      <c r="G222" s="4"/>
      <c r="H222" s="4"/>
    </row>
    <row r="223" spans="1:8" x14ac:dyDescent="0.25">
      <c r="A223" s="92"/>
      <c r="B223" s="93"/>
      <c r="C223" s="93"/>
      <c r="D223" s="93"/>
      <c r="E223" s="93"/>
      <c r="F223" s="94"/>
      <c r="G223" s="4"/>
      <c r="H223" s="4"/>
    </row>
    <row r="224" spans="1:8" x14ac:dyDescent="0.25">
      <c r="A224" s="92"/>
      <c r="B224" s="93"/>
      <c r="C224" s="93"/>
      <c r="D224" s="93"/>
      <c r="E224" s="93"/>
      <c r="F224" s="94"/>
      <c r="G224" s="4"/>
      <c r="H224" s="4"/>
    </row>
    <row r="225" spans="1:8" x14ac:dyDescent="0.25">
      <c r="A225" s="92"/>
      <c r="B225" s="93"/>
      <c r="C225" s="93"/>
      <c r="D225" s="93"/>
      <c r="E225" s="93"/>
      <c r="F225" s="94"/>
      <c r="G225" s="4"/>
      <c r="H225" s="4"/>
    </row>
    <row r="226" spans="1:8" x14ac:dyDescent="0.25">
      <c r="A226" s="92"/>
      <c r="B226" s="93"/>
      <c r="C226" s="93"/>
      <c r="D226" s="93"/>
      <c r="E226" s="93"/>
      <c r="F226" s="94"/>
      <c r="G226" s="4"/>
      <c r="H226" s="4"/>
    </row>
    <row r="227" spans="1:8" x14ac:dyDescent="0.25">
      <c r="A227" s="92"/>
      <c r="B227" s="93"/>
      <c r="C227" s="93"/>
      <c r="D227" s="93"/>
      <c r="E227" s="93"/>
      <c r="F227" s="94"/>
      <c r="G227" s="4"/>
      <c r="H227" s="4"/>
    </row>
    <row r="228" spans="1:8" x14ac:dyDescent="0.25">
      <c r="A228" s="92"/>
      <c r="B228" s="93"/>
      <c r="C228" s="93"/>
      <c r="D228" s="93"/>
      <c r="E228" s="93"/>
      <c r="F228" s="94"/>
      <c r="G228" s="4"/>
      <c r="H228" s="4"/>
    </row>
    <row r="229" spans="1:8" x14ac:dyDescent="0.25">
      <c r="A229" s="92"/>
      <c r="B229" s="93"/>
      <c r="C229" s="93"/>
      <c r="D229" s="93"/>
      <c r="E229" s="93"/>
      <c r="F229" s="94"/>
      <c r="G229" s="4"/>
      <c r="H229" s="4"/>
    </row>
    <row r="230" spans="1:8" x14ac:dyDescent="0.25">
      <c r="A230" s="92"/>
      <c r="B230" s="93"/>
      <c r="C230" s="93"/>
      <c r="D230" s="93"/>
      <c r="E230" s="93"/>
      <c r="F230" s="94"/>
      <c r="G230" s="4"/>
      <c r="H230" s="4"/>
    </row>
    <row r="231" spans="1:8" x14ac:dyDescent="0.25">
      <c r="A231" s="92"/>
      <c r="B231" s="93"/>
      <c r="C231" s="93"/>
      <c r="D231" s="93"/>
      <c r="E231" s="93"/>
      <c r="F231" s="94"/>
      <c r="G231" s="4"/>
      <c r="H231" s="4"/>
    </row>
    <row r="232" spans="1:8" x14ac:dyDescent="0.25">
      <c r="A232" s="92"/>
      <c r="B232" s="93"/>
      <c r="C232" s="93"/>
      <c r="D232" s="93"/>
      <c r="E232" s="93"/>
      <c r="F232" s="94"/>
      <c r="G232" s="4"/>
      <c r="H232" s="4"/>
    </row>
    <row r="233" spans="1:8" x14ac:dyDescent="0.25">
      <c r="A233" s="92"/>
      <c r="B233" s="93"/>
      <c r="C233" s="93"/>
      <c r="D233" s="93"/>
      <c r="E233" s="93"/>
      <c r="F233" s="94"/>
      <c r="G233" s="4"/>
      <c r="H233" s="4"/>
    </row>
    <row r="234" spans="1:8" x14ac:dyDescent="0.25">
      <c r="A234" s="92"/>
      <c r="B234" s="93"/>
      <c r="C234" s="93"/>
      <c r="D234" s="93"/>
      <c r="E234" s="93"/>
      <c r="F234" s="94"/>
      <c r="G234" s="4"/>
      <c r="H234" s="4"/>
    </row>
    <row r="235" spans="1:8" x14ac:dyDescent="0.25">
      <c r="A235" s="92"/>
      <c r="B235" s="93"/>
      <c r="C235" s="93"/>
      <c r="D235" s="93"/>
      <c r="E235" s="93"/>
      <c r="F235" s="94"/>
      <c r="G235" s="4"/>
      <c r="H235" s="4"/>
    </row>
    <row r="236" spans="1:8" x14ac:dyDescent="0.25">
      <c r="A236" s="92"/>
      <c r="B236" s="93"/>
      <c r="C236" s="93"/>
      <c r="D236" s="93"/>
      <c r="E236" s="93"/>
      <c r="F236" s="94"/>
      <c r="G236" s="4"/>
      <c r="H236" s="4"/>
    </row>
    <row r="237" spans="1:8" x14ac:dyDescent="0.25">
      <c r="A237" s="92"/>
      <c r="B237" s="93"/>
      <c r="C237" s="93"/>
      <c r="D237" s="93"/>
      <c r="E237" s="93"/>
      <c r="F237" s="94"/>
      <c r="G237" s="4"/>
      <c r="H237" s="4"/>
    </row>
    <row r="238" spans="1:8" x14ac:dyDescent="0.25">
      <c r="A238" s="92"/>
      <c r="B238" s="93"/>
      <c r="C238" s="93"/>
      <c r="D238" s="93"/>
      <c r="E238" s="93"/>
      <c r="F238" s="94"/>
      <c r="G238" s="4"/>
      <c r="H238" s="4"/>
    </row>
    <row r="239" spans="1:8" x14ac:dyDescent="0.25">
      <c r="A239" s="92"/>
      <c r="B239" s="93"/>
      <c r="C239" s="93"/>
      <c r="D239" s="93"/>
      <c r="E239" s="93"/>
      <c r="F239" s="94"/>
      <c r="G239" s="4"/>
      <c r="H239" s="4"/>
    </row>
    <row r="240" spans="1:8" x14ac:dyDescent="0.25">
      <c r="A240" s="92"/>
      <c r="B240" s="93"/>
      <c r="C240" s="93"/>
      <c r="D240" s="93"/>
      <c r="E240" s="93"/>
      <c r="F240" s="94"/>
      <c r="G240" s="4"/>
      <c r="H240" s="4"/>
    </row>
    <row r="241" spans="1:8" x14ac:dyDescent="0.25">
      <c r="A241" s="92"/>
      <c r="B241" s="93"/>
      <c r="C241" s="93"/>
      <c r="D241" s="93"/>
      <c r="E241" s="93"/>
      <c r="F241" s="94"/>
      <c r="G241" s="4"/>
      <c r="H241" s="4"/>
    </row>
    <row r="242" spans="1:8" x14ac:dyDescent="0.25">
      <c r="A242" s="92"/>
      <c r="B242" s="93"/>
      <c r="C242" s="93"/>
      <c r="D242" s="93"/>
      <c r="E242" s="93"/>
      <c r="F242" s="94"/>
      <c r="G242" s="4"/>
      <c r="H242" s="4"/>
    </row>
    <row r="243" spans="1:8" x14ac:dyDescent="0.25">
      <c r="A243" s="92"/>
      <c r="B243" s="93"/>
      <c r="C243" s="93"/>
      <c r="D243" s="93"/>
      <c r="E243" s="93"/>
      <c r="F243" s="94"/>
      <c r="G243" s="4"/>
      <c r="H243" s="4"/>
    </row>
    <row r="244" spans="1:8" x14ac:dyDescent="0.25">
      <c r="A244" s="92"/>
      <c r="B244" s="93"/>
      <c r="C244" s="93"/>
      <c r="D244" s="93"/>
      <c r="E244" s="93"/>
      <c r="F244" s="94"/>
      <c r="G244" s="4"/>
      <c r="H244" s="4"/>
    </row>
    <row r="245" spans="1:8" x14ac:dyDescent="0.25">
      <c r="A245" s="92"/>
      <c r="B245" s="93"/>
      <c r="C245" s="93"/>
      <c r="D245" s="93"/>
      <c r="E245" s="93"/>
      <c r="F245" s="94"/>
      <c r="G245" s="4"/>
      <c r="H245" s="4"/>
    </row>
    <row r="246" spans="1:8" x14ac:dyDescent="0.25">
      <c r="A246" s="92"/>
      <c r="B246" s="93"/>
      <c r="C246" s="93"/>
      <c r="D246" s="93"/>
      <c r="E246" s="93"/>
      <c r="F246" s="94"/>
      <c r="G246" s="4"/>
      <c r="H246" s="4"/>
    </row>
    <row r="247" spans="1:8" x14ac:dyDescent="0.25">
      <c r="A247" s="92"/>
      <c r="B247" s="93"/>
      <c r="C247" s="93"/>
      <c r="D247" s="93"/>
      <c r="E247" s="93"/>
      <c r="F247" s="94"/>
      <c r="G247" s="4"/>
      <c r="H247" s="4"/>
    </row>
    <row r="248" spans="1:8" x14ac:dyDescent="0.25">
      <c r="A248" s="92"/>
      <c r="B248" s="93"/>
      <c r="C248" s="93"/>
      <c r="D248" s="93"/>
      <c r="E248" s="93"/>
      <c r="F248" s="94"/>
      <c r="G248" s="4"/>
      <c r="H248" s="4"/>
    </row>
    <row r="249" spans="1:8" x14ac:dyDescent="0.25">
      <c r="A249" s="134"/>
      <c r="B249" s="114"/>
      <c r="C249" s="114"/>
      <c r="D249" s="114"/>
      <c r="E249" s="114"/>
      <c r="F249" s="114"/>
      <c r="G249" s="4"/>
      <c r="H249" s="4"/>
    </row>
    <row r="250" spans="1:8" x14ac:dyDescent="0.25">
      <c r="A250" s="134"/>
      <c r="B250" s="114"/>
      <c r="C250" s="114"/>
      <c r="D250" s="114"/>
      <c r="E250" s="114"/>
      <c r="F250" s="114"/>
      <c r="G250" s="4"/>
      <c r="H250" s="4"/>
    </row>
    <row r="251" spans="1:8" x14ac:dyDescent="0.25">
      <c r="A251" s="134"/>
      <c r="B251" s="114"/>
      <c r="C251" s="114"/>
      <c r="D251" s="114"/>
      <c r="E251" s="114"/>
      <c r="F251" s="114"/>
      <c r="G251" s="4"/>
      <c r="H251" s="4"/>
    </row>
    <row r="252" spans="1:8" x14ac:dyDescent="0.25">
      <c r="A252" s="134"/>
      <c r="B252" s="114"/>
      <c r="C252" s="114"/>
      <c r="D252" s="114"/>
      <c r="E252" s="114"/>
      <c r="F252" s="114"/>
      <c r="G252" s="4"/>
      <c r="H252" s="4"/>
    </row>
    <row r="253" spans="1:8" x14ac:dyDescent="0.25">
      <c r="A253" s="134"/>
      <c r="B253" s="114"/>
      <c r="C253" s="114"/>
      <c r="D253" s="114"/>
      <c r="E253" s="114"/>
      <c r="F253" s="114"/>
      <c r="G253" s="4"/>
      <c r="H253" s="4"/>
    </row>
    <row r="254" spans="1:8" x14ac:dyDescent="0.25">
      <c r="A254" s="45"/>
      <c r="B254" s="46"/>
      <c r="C254" s="46"/>
      <c r="D254" s="46"/>
      <c r="E254" s="46"/>
      <c r="F254" s="46"/>
      <c r="G254" s="4"/>
      <c r="H254" s="4"/>
    </row>
    <row r="255" spans="1:8" x14ac:dyDescent="0.25">
      <c r="A255" s="45"/>
      <c r="B255" s="46"/>
      <c r="C255" s="46"/>
      <c r="D255" s="46"/>
      <c r="E255" s="46"/>
      <c r="F255" s="46"/>
      <c r="G255" s="4"/>
      <c r="H255" s="4"/>
    </row>
    <row r="256" spans="1:8" x14ac:dyDescent="0.25">
      <c r="A256" s="45"/>
      <c r="B256" s="46"/>
      <c r="C256" s="46"/>
      <c r="D256" s="46"/>
      <c r="E256" s="46"/>
      <c r="F256" s="46"/>
      <c r="G256" s="4"/>
      <c r="H256" s="4"/>
    </row>
    <row r="257" spans="1:8" x14ac:dyDescent="0.25">
      <c r="A257" s="45"/>
      <c r="B257" s="46"/>
      <c r="C257" s="46"/>
      <c r="D257" s="46"/>
      <c r="E257" s="46"/>
      <c r="F257" s="46"/>
      <c r="G257" s="4"/>
      <c r="H257" s="4"/>
    </row>
    <row r="258" spans="1:8" x14ac:dyDescent="0.25">
      <c r="A258" s="45"/>
      <c r="B258" s="46"/>
      <c r="C258" s="46"/>
      <c r="D258" s="46"/>
      <c r="E258" s="46"/>
      <c r="F258" s="46"/>
      <c r="G258" s="4"/>
      <c r="H258" s="4"/>
    </row>
    <row r="259" spans="1:8" x14ac:dyDescent="0.25">
      <c r="A259" s="135"/>
      <c r="B259" s="136"/>
      <c r="C259" s="136"/>
      <c r="D259" s="136"/>
      <c r="E259" s="136"/>
      <c r="F259" s="137"/>
      <c r="G259" s="4"/>
      <c r="H259" s="4"/>
    </row>
    <row r="260" spans="1:8" ht="15" customHeight="1" x14ac:dyDescent="0.25">
      <c r="A260" s="223"/>
      <c r="B260" s="223"/>
      <c r="C260" s="138"/>
      <c r="D260" s="138"/>
      <c r="E260" s="138"/>
      <c r="F260" s="139"/>
      <c r="G260" s="4"/>
      <c r="H260" s="4"/>
    </row>
    <row r="261" spans="1:8" ht="4.9000000000000004" customHeight="1" x14ac:dyDescent="0.25">
      <c r="A261" s="223"/>
      <c r="B261" s="223"/>
      <c r="C261" s="222"/>
      <c r="D261" s="222"/>
      <c r="E261" s="138"/>
      <c r="F261" s="239"/>
      <c r="G261" s="4"/>
      <c r="H261" s="4"/>
    </row>
    <row r="262" spans="1:8" x14ac:dyDescent="0.25">
      <c r="A262" s="223"/>
      <c r="B262" s="223"/>
      <c r="C262" s="222"/>
      <c r="D262" s="222"/>
      <c r="E262" s="138"/>
      <c r="F262" s="239"/>
      <c r="G262" s="4"/>
      <c r="H262" s="4"/>
    </row>
    <row r="263" spans="1:8" x14ac:dyDescent="0.25">
      <c r="A263" s="140"/>
      <c r="B263" s="141"/>
      <c r="C263" s="142"/>
      <c r="D263" s="142"/>
      <c r="E263" s="142"/>
      <c r="F263" s="143"/>
      <c r="G263" s="4"/>
      <c r="H263" s="4"/>
    </row>
    <row r="264" spans="1:8" x14ac:dyDescent="0.25">
      <c r="A264" s="144"/>
      <c r="B264" s="141"/>
      <c r="C264" s="111"/>
      <c r="D264" s="111"/>
      <c r="E264" s="111"/>
      <c r="F264" s="142"/>
      <c r="G264" s="4"/>
      <c r="H264" s="4"/>
    </row>
    <row r="265" spans="1:8" x14ac:dyDescent="0.25">
      <c r="A265" s="6"/>
      <c r="B265" s="141"/>
      <c r="C265" s="142"/>
      <c r="D265" s="142"/>
      <c r="E265" s="142"/>
      <c r="F265" s="143"/>
      <c r="G265" s="4"/>
      <c r="H265" s="4"/>
    </row>
    <row r="266" spans="1:8" x14ac:dyDescent="0.25">
      <c r="A266" s="6"/>
      <c r="B266" s="141"/>
      <c r="C266" s="111"/>
      <c r="D266" s="111"/>
      <c r="E266" s="111"/>
      <c r="F266" s="142"/>
      <c r="G266" s="4"/>
      <c r="H266" s="4"/>
    </row>
    <row r="267" spans="1:8" x14ac:dyDescent="0.25">
      <c r="A267" s="4"/>
      <c r="B267" s="141"/>
      <c r="C267" s="142"/>
      <c r="D267" s="142"/>
      <c r="E267" s="142"/>
      <c r="F267" s="143"/>
      <c r="G267" s="4"/>
      <c r="H267" s="4"/>
    </row>
    <row r="268" spans="1:8" x14ac:dyDescent="0.25">
      <c r="A268" s="4"/>
      <c r="B268" s="145"/>
      <c r="C268" s="110"/>
      <c r="D268" s="110"/>
      <c r="E268" s="110"/>
      <c r="F268" s="146"/>
      <c r="G268" s="4"/>
      <c r="H268" s="4"/>
    </row>
    <row r="269" spans="1:8" x14ac:dyDescent="0.25">
      <c r="A269" s="4"/>
      <c r="B269" s="145"/>
      <c r="C269" s="147"/>
      <c r="D269" s="147"/>
      <c r="E269" s="147"/>
      <c r="F269" s="146"/>
      <c r="G269" s="4"/>
      <c r="H269" s="4"/>
    </row>
    <row r="270" spans="1:8" x14ac:dyDescent="0.25">
      <c r="A270" s="4"/>
      <c r="B270" s="145"/>
      <c r="C270" s="110"/>
      <c r="D270" s="110"/>
      <c r="E270" s="110"/>
      <c r="F270" s="146"/>
      <c r="G270" s="4"/>
      <c r="H270" s="4"/>
    </row>
    <row r="271" spans="1:8" x14ac:dyDescent="0.25">
      <c r="A271" s="4"/>
      <c r="B271" s="145"/>
      <c r="C271" s="147"/>
      <c r="D271" s="147"/>
      <c r="E271" s="147"/>
      <c r="F271" s="146"/>
      <c r="G271" s="4"/>
      <c r="H271" s="4"/>
    </row>
    <row r="272" spans="1:8" x14ac:dyDescent="0.25">
      <c r="A272" s="4"/>
      <c r="B272" s="145"/>
      <c r="C272" s="110"/>
      <c r="D272" s="110"/>
      <c r="E272" s="110"/>
      <c r="F272" s="146"/>
      <c r="G272" s="4"/>
      <c r="H272" s="4"/>
    </row>
    <row r="273" spans="1:8" x14ac:dyDescent="0.25">
      <c r="A273" s="4"/>
      <c r="B273" s="145"/>
      <c r="C273" s="147"/>
      <c r="D273" s="147"/>
      <c r="E273" s="147"/>
      <c r="F273" s="146"/>
      <c r="G273" s="4"/>
      <c r="H273" s="4"/>
    </row>
    <row r="274" spans="1:8" x14ac:dyDescent="0.25">
      <c r="A274" s="4"/>
      <c r="B274" s="145"/>
      <c r="C274" s="110"/>
      <c r="D274" s="110"/>
      <c r="E274" s="110"/>
      <c r="F274" s="146"/>
      <c r="G274" s="4"/>
      <c r="H274" s="4"/>
    </row>
    <row r="275" spans="1:8" x14ac:dyDescent="0.25">
      <c r="A275" s="4"/>
      <c r="B275" s="145"/>
      <c r="C275" s="147"/>
      <c r="D275" s="147"/>
      <c r="E275" s="147"/>
      <c r="F275" s="146"/>
    </row>
  </sheetData>
  <mergeCells count="169">
    <mergeCell ref="A1:F1"/>
    <mergeCell ref="A2:F2"/>
    <mergeCell ref="A3:B3"/>
    <mergeCell ref="A4:B4"/>
    <mergeCell ref="D3:F3"/>
    <mergeCell ref="D4:E4"/>
    <mergeCell ref="D167:E167"/>
    <mergeCell ref="D168:E168"/>
    <mergeCell ref="D40:E40"/>
    <mergeCell ref="D101:E101"/>
    <mergeCell ref="D97:E97"/>
    <mergeCell ref="B7:E7"/>
    <mergeCell ref="B10:F10"/>
    <mergeCell ref="D17:E17"/>
    <mergeCell ref="D33:E33"/>
    <mergeCell ref="D34:E34"/>
    <mergeCell ref="B5:E5"/>
    <mergeCell ref="B8:E8"/>
    <mergeCell ref="B12:E12"/>
    <mergeCell ref="D16:E16"/>
    <mergeCell ref="B23:E23"/>
    <mergeCell ref="D25:E25"/>
    <mergeCell ref="D13:E13"/>
    <mergeCell ref="D11:E11"/>
    <mergeCell ref="E180:F180"/>
    <mergeCell ref="E182:F182"/>
    <mergeCell ref="A24:F24"/>
    <mergeCell ref="D26:E26"/>
    <mergeCell ref="D27:E27"/>
    <mergeCell ref="A36:F36"/>
    <mergeCell ref="D18:E18"/>
    <mergeCell ref="D21:E21"/>
    <mergeCell ref="D28:E28"/>
    <mergeCell ref="B35:E35"/>
    <mergeCell ref="D169:E169"/>
    <mergeCell ref="D170:E170"/>
    <mergeCell ref="D92:E92"/>
    <mergeCell ref="D135:E135"/>
    <mergeCell ref="F173:F174"/>
    <mergeCell ref="D165:E165"/>
    <mergeCell ref="D166:E166"/>
    <mergeCell ref="D134:E134"/>
    <mergeCell ref="D22:E22"/>
    <mergeCell ref="D37:E37"/>
    <mergeCell ref="D29:E29"/>
    <mergeCell ref="D30:E30"/>
    <mergeCell ref="D31:E31"/>
    <mergeCell ref="D32:E32"/>
    <mergeCell ref="F261:F262"/>
    <mergeCell ref="A120:F120"/>
    <mergeCell ref="A131:F131"/>
    <mergeCell ref="A64:F64"/>
    <mergeCell ref="A75:F75"/>
    <mergeCell ref="A100:F100"/>
    <mergeCell ref="A110:F110"/>
    <mergeCell ref="D71:E71"/>
    <mergeCell ref="D72:E72"/>
    <mergeCell ref="C261:D262"/>
    <mergeCell ref="A261:B262"/>
    <mergeCell ref="A260:B260"/>
    <mergeCell ref="B159:D159"/>
    <mergeCell ref="B161:F161"/>
    <mergeCell ref="A172:B172"/>
    <mergeCell ref="A173:B174"/>
    <mergeCell ref="C173:D174"/>
    <mergeCell ref="E176:F176"/>
    <mergeCell ref="E178:F178"/>
    <mergeCell ref="E184:F184"/>
    <mergeCell ref="D132:E132"/>
    <mergeCell ref="D133:E133"/>
    <mergeCell ref="D85:E85"/>
    <mergeCell ref="D80:E80"/>
    <mergeCell ref="B6:E6"/>
    <mergeCell ref="D15:E15"/>
    <mergeCell ref="D14:E14"/>
    <mergeCell ref="D20:E20"/>
    <mergeCell ref="D19:E19"/>
    <mergeCell ref="D38:E38"/>
    <mergeCell ref="D39:E39"/>
    <mergeCell ref="D43:E43"/>
    <mergeCell ref="D41:E41"/>
    <mergeCell ref="D42:E42"/>
    <mergeCell ref="D57:E57"/>
    <mergeCell ref="D58:E58"/>
    <mergeCell ref="D59:E59"/>
    <mergeCell ref="D44:E44"/>
    <mergeCell ref="D53:E53"/>
    <mergeCell ref="D54:E54"/>
    <mergeCell ref="D55:E55"/>
    <mergeCell ref="D56:E56"/>
    <mergeCell ref="D60:E60"/>
    <mergeCell ref="D61:E61"/>
    <mergeCell ref="D69:E69"/>
    <mergeCell ref="D70:E70"/>
    <mergeCell ref="D67:E67"/>
    <mergeCell ref="D79:E79"/>
    <mergeCell ref="D68:E68"/>
    <mergeCell ref="D77:E77"/>
    <mergeCell ref="B74:E74"/>
    <mergeCell ref="D76:E76"/>
    <mergeCell ref="D78:E78"/>
    <mergeCell ref="B86:E86"/>
    <mergeCell ref="D81:E81"/>
    <mergeCell ref="D84:E84"/>
    <mergeCell ref="D82:E82"/>
    <mergeCell ref="D83:E83"/>
    <mergeCell ref="D88:E88"/>
    <mergeCell ref="D89:E89"/>
    <mergeCell ref="D90:E90"/>
    <mergeCell ref="D91:E91"/>
    <mergeCell ref="D93:E93"/>
    <mergeCell ref="D94:E94"/>
    <mergeCell ref="D95:E95"/>
    <mergeCell ref="D96:E96"/>
    <mergeCell ref="D111:E111"/>
    <mergeCell ref="D98:E98"/>
    <mergeCell ref="D103:E103"/>
    <mergeCell ref="B99:E99"/>
    <mergeCell ref="D102:E102"/>
    <mergeCell ref="D104:E104"/>
    <mergeCell ref="D108:E108"/>
    <mergeCell ref="D105:E105"/>
    <mergeCell ref="D106:E106"/>
    <mergeCell ref="D107:E107"/>
    <mergeCell ref="B109:E109"/>
    <mergeCell ref="D123:E123"/>
    <mergeCell ref="D124:E124"/>
    <mergeCell ref="D164:E164"/>
    <mergeCell ref="D148:E148"/>
    <mergeCell ref="B149:E149"/>
    <mergeCell ref="D142:E142"/>
    <mergeCell ref="D138:E138"/>
    <mergeCell ref="D147:E147"/>
    <mergeCell ref="D144:E144"/>
    <mergeCell ref="D163:E163"/>
    <mergeCell ref="D145:E145"/>
    <mergeCell ref="D146:E146"/>
    <mergeCell ref="B151:F151"/>
    <mergeCell ref="B130:E130"/>
    <mergeCell ref="D162:E162"/>
    <mergeCell ref="B140:E140"/>
    <mergeCell ref="D139:E139"/>
    <mergeCell ref="D143:E143"/>
    <mergeCell ref="D136:E136"/>
    <mergeCell ref="D137:E137"/>
    <mergeCell ref="A141:F141"/>
    <mergeCell ref="A45:E45"/>
    <mergeCell ref="D73:E73"/>
    <mergeCell ref="B63:E63"/>
    <mergeCell ref="D65:E65"/>
    <mergeCell ref="D66:E66"/>
    <mergeCell ref="D116:E116"/>
    <mergeCell ref="D117:E117"/>
    <mergeCell ref="D62:E62"/>
    <mergeCell ref="A52:F52"/>
    <mergeCell ref="D126:E126"/>
    <mergeCell ref="D128:E128"/>
    <mergeCell ref="D114:E114"/>
    <mergeCell ref="D129:E129"/>
    <mergeCell ref="D125:E125"/>
    <mergeCell ref="D127:E127"/>
    <mergeCell ref="A87:F87"/>
    <mergeCell ref="D118:E118"/>
    <mergeCell ref="B119:E119"/>
    <mergeCell ref="D115:E115"/>
    <mergeCell ref="D112:E112"/>
    <mergeCell ref="D113:E113"/>
    <mergeCell ref="D121:E121"/>
    <mergeCell ref="D122:E122"/>
  </mergeCells>
  <phoneticPr fontId="0" type="noConversion"/>
  <pageMargins left="0.23622047244094491" right="0.23622047244094491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Пархоменко 58-2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Office1</cp:lastModifiedBy>
  <cp:lastPrinted>2020-05-06T06:12:50Z</cp:lastPrinted>
  <dcterms:created xsi:type="dcterms:W3CDTF">2017-10-10T08:02:27Z</dcterms:created>
  <dcterms:modified xsi:type="dcterms:W3CDTF">2020-05-08T06:22:17Z</dcterms:modified>
</cp:coreProperties>
</file>