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0192EC41-8A47-4F56-A070-1D642CD99F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Шило, 245 (2)" sheetId="1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11" l="1"/>
  <c r="C99" i="11"/>
  <c r="B99" i="11"/>
  <c r="F98" i="11"/>
  <c r="F97" i="11"/>
  <c r="F96" i="11"/>
  <c r="F95" i="11"/>
  <c r="F99" i="11" l="1"/>
  <c r="F112" i="11"/>
  <c r="D109" i="11"/>
  <c r="C109" i="11"/>
  <c r="B109" i="11"/>
  <c r="F108" i="11"/>
  <c r="F107" i="11"/>
  <c r="F103" i="11"/>
  <c r="F88" i="11"/>
  <c r="F91" i="11" s="1"/>
  <c r="F80" i="11"/>
  <c r="F83" i="11" s="1"/>
  <c r="F75" i="11"/>
  <c r="F69" i="11"/>
  <c r="F70" i="11" s="1"/>
  <c r="F60" i="11"/>
  <c r="F63" i="11" s="1"/>
  <c r="F54" i="11"/>
  <c r="F47" i="11"/>
  <c r="F42" i="11"/>
  <c r="F37" i="11"/>
  <c r="F29" i="11"/>
  <c r="F32" i="11" s="1"/>
  <c r="F22" i="11"/>
  <c r="F25" i="11" s="1"/>
  <c r="F15" i="11"/>
  <c r="F18" i="11" s="1"/>
  <c r="E95" i="11" l="1"/>
  <c r="E99" i="11" s="1"/>
  <c r="F113" i="11" s="1"/>
  <c r="F109" i="11"/>
</calcChain>
</file>

<file path=xl/sharedStrings.xml><?xml version="1.0" encoding="utf-8"?>
<sst xmlns="http://schemas.openxmlformats.org/spreadsheetml/2006/main" count="159" uniqueCount="67">
  <si>
    <t>Статья</t>
  </si>
  <si>
    <t>Начислено</t>
  </si>
  <si>
    <t>Задолженность</t>
  </si>
  <si>
    <t>Оплачено</t>
  </si>
  <si>
    <t>Баланс дома фактический</t>
  </si>
  <si>
    <t>Управление</t>
  </si>
  <si>
    <t>Обслуживание лифта</t>
  </si>
  <si>
    <t>Содержание и ремонт</t>
  </si>
  <si>
    <t xml:space="preserve">Аварийно-техническое обслуживание дома </t>
  </si>
  <si>
    <t>Долг на начало</t>
  </si>
  <si>
    <t>Обслуживание лифтов 3,7</t>
  </si>
  <si>
    <t>Комиссия банка за прием платежей</t>
  </si>
  <si>
    <t>Задолженность на начало</t>
  </si>
  <si>
    <t>ул. С.Шило, дом 245</t>
  </si>
  <si>
    <t>917 квартир+2 офиса</t>
  </si>
  <si>
    <t>Тек.ремонт МКД 6,05</t>
  </si>
  <si>
    <t>Уборка лестниц 0,97                    Управление 2,1</t>
  </si>
  <si>
    <t>Уборка придомовой 1,9</t>
  </si>
  <si>
    <t>Содерж МКД 3 Вознаграждение председателю 2</t>
  </si>
  <si>
    <t>Тариф 19,72 руб.</t>
  </si>
  <si>
    <t>Вознаграждение председателю</t>
  </si>
  <si>
    <t>Уборка лестниц</t>
  </si>
  <si>
    <t>Уборка придомовой территории</t>
  </si>
  <si>
    <t>S = 6429,55 м2</t>
  </si>
  <si>
    <t>Должники на 01.01.2019 года</t>
  </si>
  <si>
    <t>Баланс дома на 01.01.2019г.</t>
  </si>
  <si>
    <t>Расходы за 2019 год по статьям Содержание-ремонт</t>
  </si>
  <si>
    <t>Итого</t>
  </si>
  <si>
    <t>Январь</t>
  </si>
  <si>
    <t>Февраль</t>
  </si>
  <si>
    <t>Март</t>
  </si>
  <si>
    <t>Электроэнергия для СОИ</t>
  </si>
  <si>
    <t>Стоимость</t>
  </si>
  <si>
    <t>Наименование</t>
  </si>
  <si>
    <t>Ед. изм.</t>
  </si>
  <si>
    <t>Кол-во</t>
  </si>
  <si>
    <t>шт</t>
  </si>
  <si>
    <t>кв.м.</t>
  </si>
  <si>
    <t>%</t>
  </si>
  <si>
    <t>усл.</t>
  </si>
  <si>
    <t>Отчет  за 2019 год</t>
  </si>
  <si>
    <t>Начисленные средства всего за  2019г</t>
  </si>
  <si>
    <t xml:space="preserve">Оплачено средств всего за 2019г.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</si>
  <si>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</si>
  <si>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</si>
  <si>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</si>
  <si>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</si>
  <si>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</si>
  <si>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</si>
  <si>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</si>
  <si>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</si>
  <si>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</si>
  <si>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Статьи содержание и ремонт</t>
  </si>
  <si>
    <t>Выполнено работ</t>
  </si>
  <si>
    <t>ИТОГО</t>
  </si>
  <si>
    <t>Расходы по ресурсам и прочие статьи</t>
  </si>
  <si>
    <t>Приобретение контейнера Лодочка</t>
  </si>
  <si>
    <t>Выезд бригады</t>
  </si>
  <si>
    <t>Должники на 31.12.2019 года</t>
  </si>
  <si>
    <t>2+4-5-6-7</t>
  </si>
  <si>
    <t>Выезд бригады(специалистов)</t>
  </si>
  <si>
    <t>Сантехнические работы</t>
  </si>
  <si>
    <t>Работы по содержанию дома и придомовой территории</t>
  </si>
  <si>
    <t>Электротехничкские работы</t>
  </si>
  <si>
    <t>Ремонт кровли, козырька</t>
  </si>
  <si>
    <t>Строительно-ремонтные работы</t>
  </si>
  <si>
    <t>Ремонт цоколя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</si>
</sst>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4" fontId="6" fillId="0" borderId="21" xfId="0" applyNumberFormat="1" applyFont="1" applyFill="1" applyBorder="1"/>
    <xf numFmtId="4" fontId="6" fillId="0" borderId="19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14" fontId="6" fillId="0" borderId="37" xfId="0" applyNumberFormat="1" applyFont="1" applyFill="1" applyBorder="1"/>
    <xf numFmtId="4" fontId="5" fillId="0" borderId="1" xfId="0" applyNumberFormat="1" applyFont="1" applyFill="1" applyBorder="1" applyAlignment="1"/>
    <xf numFmtId="14" fontId="6" fillId="0" borderId="1" xfId="0" applyNumberFormat="1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4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0" borderId="6" xfId="0" applyNumberFormat="1" applyFont="1" applyBorder="1"/>
    <xf numFmtId="0" fontId="6" fillId="0" borderId="17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6" fillId="0" borderId="6" xfId="1" applyNumberFormat="1" applyFont="1" applyFill="1" applyBorder="1" applyAlignment="1">
      <alignment horizontal="right" vertical="top"/>
    </xf>
    <xf numFmtId="4" fontId="16" fillId="0" borderId="10" xfId="1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6" fillId="0" borderId="21" xfId="0" applyNumberFormat="1" applyFont="1" applyBorder="1"/>
    <xf numFmtId="16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6" fillId="0" borderId="43" xfId="0" applyNumberFormat="1" applyFont="1" applyBorder="1"/>
    <xf numFmtId="4" fontId="6" fillId="0" borderId="6" xfId="0" applyNumberFormat="1" applyFont="1" applyBorder="1" applyAlignment="1">
      <alignment horizontal="right" vertical="center" wrapText="1"/>
    </xf>
    <xf numFmtId="14" fontId="6" fillId="0" borderId="11" xfId="0" applyNumberFormat="1" applyFont="1" applyBorder="1"/>
    <xf numFmtId="14" fontId="6" fillId="0" borderId="5" xfId="0" applyNumberFormat="1" applyFont="1" applyBorder="1"/>
    <xf numFmtId="4" fontId="5" fillId="0" borderId="13" xfId="0" applyNumberFormat="1" applyFont="1" applyBorder="1"/>
    <xf numFmtId="164" fontId="6" fillId="0" borderId="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6" fillId="0" borderId="50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vertical="center"/>
    </xf>
    <xf numFmtId="14" fontId="6" fillId="0" borderId="51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7" fillId="0" borderId="29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14" fontId="6" fillId="0" borderId="5" xfId="0" applyNumberFormat="1" applyFont="1" applyFill="1" applyBorder="1"/>
    <xf numFmtId="0" fontId="5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</cellXfs>
  <cellStyles count="2">
    <cellStyle name="Обычный" xfId="0" builtinId="0"/>
    <cellStyle name="Обычный_Шило, 245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90E6-F454-46A0-A573-FAE69DB2AE58}">
  <dimension ref="A1:M125"/>
  <sheetViews>
    <sheetView tabSelected="1" topLeftCell="A94" workbookViewId="0">
      <selection activeCell="G108" sqref="G108"/>
    </sheetView>
  </sheetViews>
  <sheetFormatPr defaultRowHeight="15" x14ac:dyDescent="0.25"/>
  <cols>
    <col min="1" max="1" width="17.85546875" customWidth="1"/>
    <col min="2" max="2" width="24.5703125" style="3" customWidth="1"/>
    <col min="3" max="3" width="13.7109375" style="2" customWidth="1"/>
    <col min="4" max="4" width="12.140625" style="2" customWidth="1"/>
    <col min="5" max="5" width="12.85546875" style="2" customWidth="1"/>
    <col min="6" max="6" width="16.7109375" style="1" customWidth="1"/>
    <col min="7" max="7" width="17.7109375" customWidth="1"/>
  </cols>
  <sheetData>
    <row r="1" spans="1:6" ht="18" x14ac:dyDescent="0.25">
      <c r="A1" s="192" t="s">
        <v>13</v>
      </c>
      <c r="B1" s="192"/>
      <c r="C1" s="192"/>
      <c r="D1" s="192"/>
      <c r="E1" s="192"/>
      <c r="F1" s="192"/>
    </row>
    <row r="2" spans="1:6" ht="18.75" thickBot="1" x14ac:dyDescent="0.3">
      <c r="A2" s="193" t="s">
        <v>40</v>
      </c>
      <c r="B2" s="193"/>
      <c r="C2" s="193"/>
      <c r="D2" s="193"/>
      <c r="E2" s="193"/>
      <c r="F2" s="193"/>
    </row>
    <row r="3" spans="1:6" ht="39.6" customHeight="1" x14ac:dyDescent="0.25">
      <c r="A3" s="194" t="s">
        <v>23</v>
      </c>
      <c r="B3" s="195"/>
      <c r="C3" s="31" t="s">
        <v>19</v>
      </c>
      <c r="D3" s="204" t="s">
        <v>15</v>
      </c>
      <c r="E3" s="205"/>
      <c r="F3" s="28" t="s">
        <v>10</v>
      </c>
    </row>
    <row r="4" spans="1:6" ht="51" customHeight="1" x14ac:dyDescent="0.25">
      <c r="A4" s="196" t="s">
        <v>14</v>
      </c>
      <c r="B4" s="197"/>
      <c r="C4" s="29" t="s">
        <v>18</v>
      </c>
      <c r="D4" s="206" t="s">
        <v>17</v>
      </c>
      <c r="E4" s="207"/>
      <c r="F4" s="30" t="s">
        <v>16</v>
      </c>
    </row>
    <row r="5" spans="1:6" ht="15" customHeight="1" x14ac:dyDescent="0.25">
      <c r="A5" s="59">
        <v>1</v>
      </c>
      <c r="B5" s="198" t="s">
        <v>24</v>
      </c>
      <c r="C5" s="199"/>
      <c r="D5" s="199"/>
      <c r="E5" s="200"/>
      <c r="F5" s="49">
        <v>281066.96999999997</v>
      </c>
    </row>
    <row r="6" spans="1:6" ht="15" customHeight="1" x14ac:dyDescent="0.25">
      <c r="A6" s="59">
        <v>2</v>
      </c>
      <c r="B6" s="198" t="s">
        <v>25</v>
      </c>
      <c r="C6" s="199"/>
      <c r="D6" s="199"/>
      <c r="E6" s="200"/>
      <c r="F6" s="49">
        <v>-443365.08</v>
      </c>
    </row>
    <row r="7" spans="1:6" ht="16.149999999999999" customHeight="1" x14ac:dyDescent="0.25">
      <c r="A7" s="59">
        <v>3</v>
      </c>
      <c r="B7" s="198" t="s">
        <v>41</v>
      </c>
      <c r="C7" s="199"/>
      <c r="D7" s="199"/>
      <c r="E7" s="200"/>
      <c r="F7" s="50">
        <v>1795794.15</v>
      </c>
    </row>
    <row r="8" spans="1:6" ht="18" customHeight="1" thickBot="1" x14ac:dyDescent="0.3">
      <c r="A8" s="59">
        <v>4</v>
      </c>
      <c r="B8" s="201" t="s">
        <v>42</v>
      </c>
      <c r="C8" s="202"/>
      <c r="D8" s="202"/>
      <c r="E8" s="203"/>
      <c r="F8" s="51">
        <v>1422886.01</v>
      </c>
    </row>
    <row r="9" spans="1:6" ht="15.75" thickBot="1" x14ac:dyDescent="0.3">
      <c r="A9" s="8"/>
      <c r="B9" s="9"/>
      <c r="C9" s="10"/>
      <c r="D9" s="10"/>
      <c r="E9" s="10"/>
      <c r="F9" s="11"/>
    </row>
    <row r="10" spans="1:6" ht="15.75" thickBot="1" x14ac:dyDescent="0.3">
      <c r="A10" s="108"/>
      <c r="B10" s="187" t="s">
        <v>26</v>
      </c>
      <c r="C10" s="188"/>
      <c r="D10" s="188"/>
      <c r="E10" s="188"/>
      <c r="F10" s="189"/>
    </row>
    <row r="11" spans="1:6" ht="15.75" thickBot="1" x14ac:dyDescent="0.3">
      <c r="A11" s="37"/>
      <c r="B11" s="38" t="s">
        <v>33</v>
      </c>
      <c r="C11" s="38" t="s">
        <v>34</v>
      </c>
      <c r="D11" s="190" t="s">
        <v>35</v>
      </c>
      <c r="E11" s="191"/>
      <c r="F11" s="39" t="s">
        <v>32</v>
      </c>
    </row>
    <row r="12" spans="1:6" x14ac:dyDescent="0.25">
      <c r="A12" s="184" t="s">
        <v>28</v>
      </c>
      <c r="B12" s="185"/>
      <c r="C12" s="185"/>
      <c r="D12" s="185"/>
      <c r="E12" s="185"/>
      <c r="F12" s="186"/>
    </row>
    <row r="13" spans="1:6" ht="17.25" customHeight="1" x14ac:dyDescent="0.25">
      <c r="A13" s="112"/>
      <c r="B13" s="53" t="s">
        <v>64</v>
      </c>
      <c r="C13" s="41"/>
      <c r="D13" s="125"/>
      <c r="E13" s="126"/>
      <c r="F13" s="55">
        <v>23231.61</v>
      </c>
    </row>
    <row r="14" spans="1:6" ht="29.25" customHeight="1" x14ac:dyDescent="0.25">
      <c r="A14" s="112"/>
      <c r="B14" s="53" t="s">
        <v>60</v>
      </c>
      <c r="C14" s="41" t="s">
        <v>36</v>
      </c>
      <c r="D14" s="129">
        <v>1</v>
      </c>
      <c r="E14" s="130"/>
      <c r="F14" s="113">
        <v>234.56</v>
      </c>
    </row>
    <row r="15" spans="1:6" ht="24" customHeight="1" x14ac:dyDescent="0.25">
      <c r="A15" s="16"/>
      <c r="B15" s="47" t="s">
        <v>8</v>
      </c>
      <c r="C15" s="26" t="s">
        <v>37</v>
      </c>
      <c r="D15" s="174">
        <v>6429.55</v>
      </c>
      <c r="E15" s="175"/>
      <c r="F15" s="20">
        <f>D15*2.25</f>
        <v>14466.487500000001</v>
      </c>
    </row>
    <row r="16" spans="1:6" ht="38.25" customHeight="1" x14ac:dyDescent="0.25">
      <c r="A16" s="16"/>
      <c r="B16" s="47" t="s">
        <v>62</v>
      </c>
      <c r="C16" s="26"/>
      <c r="D16" s="174"/>
      <c r="E16" s="175"/>
      <c r="F16" s="17">
        <v>3397.77</v>
      </c>
    </row>
    <row r="17" spans="1:13" ht="28.9" customHeight="1" x14ac:dyDescent="0.25">
      <c r="A17" s="16"/>
      <c r="B17" s="45" t="s">
        <v>11</v>
      </c>
      <c r="C17" s="48" t="s">
        <v>38</v>
      </c>
      <c r="D17" s="179">
        <v>1.5</v>
      </c>
      <c r="E17" s="180"/>
      <c r="F17" s="20">
        <v>1942</v>
      </c>
      <c r="I17" s="6"/>
      <c r="J17" s="6"/>
      <c r="K17" s="6"/>
      <c r="L17" s="6"/>
      <c r="M17" s="6"/>
    </row>
    <row r="18" spans="1:13" ht="15.75" thickBot="1" x14ac:dyDescent="0.3">
      <c r="A18" s="24"/>
      <c r="B18" s="181" t="s">
        <v>27</v>
      </c>
      <c r="C18" s="182"/>
      <c r="D18" s="182"/>
      <c r="E18" s="183"/>
      <c r="F18" s="25">
        <f>SUM(F13:F17)</f>
        <v>43272.427499999998</v>
      </c>
      <c r="I18" s="7"/>
      <c r="J18" s="7"/>
      <c r="K18" s="7"/>
      <c r="L18" s="7"/>
      <c r="M18" s="7"/>
    </row>
    <row r="19" spans="1:13" ht="16.899999999999999" customHeight="1" x14ac:dyDescent="0.25">
      <c r="A19" s="184" t="s">
        <v>29</v>
      </c>
      <c r="B19" s="185"/>
      <c r="C19" s="185"/>
      <c r="D19" s="185"/>
      <c r="E19" s="185"/>
      <c r="F19" s="186"/>
      <c r="I19" s="7"/>
      <c r="J19" s="7"/>
      <c r="K19" s="7"/>
      <c r="L19" s="7"/>
      <c r="M19" s="7"/>
    </row>
    <row r="20" spans="1:13" ht="15" customHeight="1" x14ac:dyDescent="0.25">
      <c r="A20" s="103"/>
      <c r="B20" s="40" t="s">
        <v>63</v>
      </c>
      <c r="C20" s="41"/>
      <c r="D20" s="129"/>
      <c r="E20" s="130"/>
      <c r="F20" s="104">
        <v>900.97</v>
      </c>
    </row>
    <row r="21" spans="1:13" ht="38.25" customHeight="1" x14ac:dyDescent="0.25">
      <c r="A21" s="105"/>
      <c r="B21" s="40" t="s">
        <v>62</v>
      </c>
      <c r="C21" s="41"/>
      <c r="D21" s="129"/>
      <c r="E21" s="130"/>
      <c r="F21" s="106">
        <v>1482.17</v>
      </c>
    </row>
    <row r="22" spans="1:13" ht="24.6" customHeight="1" x14ac:dyDescent="0.25">
      <c r="A22" s="16"/>
      <c r="B22" s="46" t="s">
        <v>8</v>
      </c>
      <c r="C22" s="26" t="s">
        <v>37</v>
      </c>
      <c r="D22" s="174">
        <v>6429.55</v>
      </c>
      <c r="E22" s="175"/>
      <c r="F22" s="17">
        <f>D22*2.25</f>
        <v>14466.487500000001</v>
      </c>
      <c r="H22" s="14"/>
      <c r="I22" s="14"/>
      <c r="J22" s="14"/>
      <c r="K22" s="15"/>
      <c r="L22" s="6"/>
      <c r="M22" s="6"/>
    </row>
    <row r="23" spans="1:13" ht="28.15" customHeight="1" x14ac:dyDescent="0.25">
      <c r="A23" s="16"/>
      <c r="B23" s="44" t="s">
        <v>11</v>
      </c>
      <c r="C23" s="48" t="s">
        <v>38</v>
      </c>
      <c r="D23" s="179">
        <v>1.5</v>
      </c>
      <c r="E23" s="180"/>
      <c r="F23" s="17">
        <v>1942</v>
      </c>
      <c r="H23" s="6"/>
      <c r="I23" s="6"/>
      <c r="J23" s="6"/>
      <c r="K23" s="6"/>
      <c r="L23" s="6"/>
      <c r="M23" s="6"/>
    </row>
    <row r="24" spans="1:13" ht="28.15" customHeight="1" x14ac:dyDescent="0.25">
      <c r="A24" s="16"/>
      <c r="B24" s="53" t="s">
        <v>60</v>
      </c>
      <c r="C24" s="41" t="s">
        <v>36</v>
      </c>
      <c r="D24" s="129">
        <v>1</v>
      </c>
      <c r="E24" s="130"/>
      <c r="F24" s="55">
        <v>230</v>
      </c>
      <c r="H24" s="6"/>
      <c r="I24" s="6"/>
      <c r="J24" s="6"/>
      <c r="K24" s="6"/>
      <c r="L24" s="6"/>
      <c r="M24" s="6"/>
    </row>
    <row r="25" spans="1:13" ht="15.75" thickBot="1" x14ac:dyDescent="0.3">
      <c r="A25" s="24"/>
      <c r="B25" s="181" t="s">
        <v>27</v>
      </c>
      <c r="C25" s="182"/>
      <c r="D25" s="182"/>
      <c r="E25" s="183"/>
      <c r="F25" s="25">
        <f>SUM(F20:F23)</f>
        <v>18791.627500000002</v>
      </c>
      <c r="H25" s="6"/>
      <c r="I25" s="6"/>
      <c r="J25" s="6"/>
      <c r="K25" s="6"/>
      <c r="L25" s="6"/>
      <c r="M25" s="6"/>
    </row>
    <row r="26" spans="1:13" ht="13.9" customHeight="1" x14ac:dyDescent="0.25">
      <c r="A26" s="184" t="s">
        <v>30</v>
      </c>
      <c r="B26" s="185"/>
      <c r="C26" s="185"/>
      <c r="D26" s="185"/>
      <c r="E26" s="185"/>
      <c r="F26" s="186"/>
      <c r="H26" s="6"/>
      <c r="I26" s="6"/>
      <c r="J26" s="6"/>
      <c r="K26" s="6"/>
      <c r="L26" s="6"/>
      <c r="M26" s="6"/>
    </row>
    <row r="27" spans="1:13" ht="15.6" customHeight="1" x14ac:dyDescent="0.25">
      <c r="A27" s="21"/>
      <c r="B27" s="44" t="s">
        <v>64</v>
      </c>
      <c r="C27" s="48" t="s">
        <v>39</v>
      </c>
      <c r="D27" s="179">
        <v>1</v>
      </c>
      <c r="E27" s="180"/>
      <c r="F27" s="22">
        <v>46801.42</v>
      </c>
      <c r="H27" s="6"/>
      <c r="I27" s="6"/>
      <c r="J27" s="6"/>
      <c r="K27" s="6"/>
      <c r="L27" s="6"/>
      <c r="M27" s="6"/>
    </row>
    <row r="28" spans="1:13" ht="39" customHeight="1" x14ac:dyDescent="0.25">
      <c r="A28" s="23"/>
      <c r="B28" s="44" t="s">
        <v>62</v>
      </c>
      <c r="C28" s="48"/>
      <c r="D28" s="179"/>
      <c r="E28" s="180"/>
      <c r="F28" s="22">
        <v>3397.77</v>
      </c>
      <c r="H28" s="6"/>
      <c r="I28" s="6"/>
      <c r="J28" s="6"/>
      <c r="K28" s="6"/>
      <c r="L28" s="6"/>
      <c r="M28" s="6"/>
    </row>
    <row r="29" spans="1:13" ht="26.45" customHeight="1" x14ac:dyDescent="0.25">
      <c r="A29" s="16"/>
      <c r="B29" s="46" t="s">
        <v>8</v>
      </c>
      <c r="C29" s="26" t="s">
        <v>37</v>
      </c>
      <c r="D29" s="174">
        <v>6429.55</v>
      </c>
      <c r="E29" s="175"/>
      <c r="F29" s="17">
        <f>D29*2.25</f>
        <v>14466.487500000001</v>
      </c>
    </row>
    <row r="30" spans="1:13" ht="27" customHeight="1" x14ac:dyDescent="0.25">
      <c r="A30" s="16"/>
      <c r="B30" s="53" t="s">
        <v>60</v>
      </c>
      <c r="C30" s="41" t="s">
        <v>36</v>
      </c>
      <c r="D30" s="129">
        <v>1</v>
      </c>
      <c r="E30" s="130"/>
      <c r="F30" s="55">
        <v>230</v>
      </c>
    </row>
    <row r="31" spans="1:13" ht="29.25" customHeight="1" x14ac:dyDescent="0.25">
      <c r="A31" s="16"/>
      <c r="B31" s="44" t="s">
        <v>11</v>
      </c>
      <c r="C31" s="48" t="s">
        <v>38</v>
      </c>
      <c r="D31" s="179">
        <v>1.5</v>
      </c>
      <c r="E31" s="180"/>
      <c r="F31" s="17">
        <v>1942</v>
      </c>
    </row>
    <row r="32" spans="1:13" ht="15.75" thickBot="1" x14ac:dyDescent="0.3">
      <c r="A32" s="18"/>
      <c r="B32" s="181" t="s">
        <v>27</v>
      </c>
      <c r="C32" s="182"/>
      <c r="D32" s="182"/>
      <c r="E32" s="183"/>
      <c r="F32" s="19">
        <f>SUM(F27:F31)</f>
        <v>66837.677499999991</v>
      </c>
    </row>
    <row r="33" spans="1:6" x14ac:dyDescent="0.25">
      <c r="A33" s="176" t="s">
        <v>43</v>
      </c>
      <c r="B33" s="177"/>
      <c r="C33" s="177"/>
      <c r="D33" s="177"/>
      <c r="E33" s="177"/>
      <c r="F33" s="178"/>
    </row>
    <row r="34" spans="1:6" ht="25.5" x14ac:dyDescent="0.25">
      <c r="A34" s="63"/>
      <c r="B34" s="56" t="s">
        <v>8</v>
      </c>
      <c r="C34" s="57" t="s">
        <v>37</v>
      </c>
      <c r="D34" s="162">
        <v>6429.55</v>
      </c>
      <c r="E34" s="163"/>
      <c r="F34" s="64">
        <v>12859.1</v>
      </c>
    </row>
    <row r="35" spans="1:6" ht="39" x14ac:dyDescent="0.25">
      <c r="A35" s="63"/>
      <c r="B35" s="44" t="s">
        <v>62</v>
      </c>
      <c r="C35" s="48"/>
      <c r="D35" s="179"/>
      <c r="E35" s="180"/>
      <c r="F35" s="65">
        <v>2890.97</v>
      </c>
    </row>
    <row r="36" spans="1:6" ht="26.25" x14ac:dyDescent="0.25">
      <c r="A36" s="63"/>
      <c r="B36" s="66" t="s">
        <v>11</v>
      </c>
      <c r="C36" s="67" t="s">
        <v>38</v>
      </c>
      <c r="D36" s="164">
        <v>1.5</v>
      </c>
      <c r="E36" s="165"/>
      <c r="F36" s="64">
        <v>1753.51</v>
      </c>
    </row>
    <row r="37" spans="1:6" ht="15.75" thickBot="1" x14ac:dyDescent="0.3">
      <c r="A37" s="68"/>
      <c r="B37" s="166" t="s">
        <v>27</v>
      </c>
      <c r="C37" s="167"/>
      <c r="D37" s="167"/>
      <c r="E37" s="168"/>
      <c r="F37" s="69">
        <f>SUM(F34:F36)</f>
        <v>17503.579999999998</v>
      </c>
    </row>
    <row r="38" spans="1:6" x14ac:dyDescent="0.25">
      <c r="A38" s="176" t="s">
        <v>44</v>
      </c>
      <c r="B38" s="177"/>
      <c r="C38" s="177"/>
      <c r="D38" s="177"/>
      <c r="E38" s="177"/>
      <c r="F38" s="178"/>
    </row>
    <row r="39" spans="1:6" ht="25.5" x14ac:dyDescent="0.25">
      <c r="A39" s="63"/>
      <c r="B39" s="70" t="s">
        <v>8</v>
      </c>
      <c r="C39" s="57" t="s">
        <v>37</v>
      </c>
      <c r="D39" s="162">
        <v>6429.55</v>
      </c>
      <c r="E39" s="163"/>
      <c r="F39" s="65">
        <v>12859.1</v>
      </c>
    </row>
    <row r="40" spans="1:6" ht="39" x14ac:dyDescent="0.25">
      <c r="A40" s="63"/>
      <c r="B40" s="44" t="s">
        <v>62</v>
      </c>
      <c r="C40" s="48"/>
      <c r="D40" s="179"/>
      <c r="E40" s="180"/>
      <c r="F40" s="65">
        <v>784.17</v>
      </c>
    </row>
    <row r="41" spans="1:6" ht="26.25" x14ac:dyDescent="0.25">
      <c r="A41" s="63"/>
      <c r="B41" s="71" t="s">
        <v>11</v>
      </c>
      <c r="C41" s="67" t="s">
        <v>38</v>
      </c>
      <c r="D41" s="164">
        <v>1.5</v>
      </c>
      <c r="E41" s="165"/>
      <c r="F41" s="65">
        <v>1753.5129999999999</v>
      </c>
    </row>
    <row r="42" spans="1:6" ht="15.75" thickBot="1" x14ac:dyDescent="0.3">
      <c r="A42" s="68"/>
      <c r="B42" s="166" t="s">
        <v>27</v>
      </c>
      <c r="C42" s="167"/>
      <c r="D42" s="167"/>
      <c r="E42" s="168"/>
      <c r="F42" s="69">
        <f>SUM(F39:F41)</f>
        <v>15396.782999999999</v>
      </c>
    </row>
    <row r="43" spans="1:6" x14ac:dyDescent="0.25">
      <c r="A43" s="176" t="s">
        <v>45</v>
      </c>
      <c r="B43" s="177"/>
      <c r="C43" s="177"/>
      <c r="D43" s="177"/>
      <c r="E43" s="177"/>
      <c r="F43" s="178"/>
    </row>
    <row r="44" spans="1:6" ht="25.5" x14ac:dyDescent="0.25">
      <c r="A44" s="63"/>
      <c r="B44" s="70" t="s">
        <v>8</v>
      </c>
      <c r="C44" s="57" t="s">
        <v>37</v>
      </c>
      <c r="D44" s="162">
        <v>6429.55</v>
      </c>
      <c r="E44" s="163"/>
      <c r="F44" s="65">
        <v>12859.1</v>
      </c>
    </row>
    <row r="45" spans="1:6" ht="39" x14ac:dyDescent="0.25">
      <c r="A45" s="63"/>
      <c r="B45" s="44" t="s">
        <v>62</v>
      </c>
      <c r="C45" s="48"/>
      <c r="D45" s="179"/>
      <c r="E45" s="180"/>
      <c r="F45" s="65">
        <v>3397.77</v>
      </c>
    </row>
    <row r="46" spans="1:6" ht="26.25" x14ac:dyDescent="0.25">
      <c r="A46" s="63"/>
      <c r="B46" s="71" t="s">
        <v>11</v>
      </c>
      <c r="C46" s="67" t="s">
        <v>38</v>
      </c>
      <c r="D46" s="164">
        <v>1.5</v>
      </c>
      <c r="E46" s="165"/>
      <c r="F46" s="65">
        <v>1753.51</v>
      </c>
    </row>
    <row r="47" spans="1:6" ht="15.75" thickBot="1" x14ac:dyDescent="0.3">
      <c r="A47" s="72"/>
      <c r="B47" s="166" t="s">
        <v>27</v>
      </c>
      <c r="C47" s="167"/>
      <c r="D47" s="167"/>
      <c r="E47" s="168"/>
      <c r="F47" s="73">
        <f>SUM(F44:F46)</f>
        <v>18010.38</v>
      </c>
    </row>
    <row r="48" spans="1:6" x14ac:dyDescent="0.25">
      <c r="A48" s="171" t="s">
        <v>46</v>
      </c>
      <c r="B48" s="172"/>
      <c r="C48" s="172"/>
      <c r="D48" s="172"/>
      <c r="E48" s="172"/>
      <c r="F48" s="173"/>
    </row>
    <row r="49" spans="1:6" ht="39" x14ac:dyDescent="0.25">
      <c r="A49" s="77"/>
      <c r="B49" s="44" t="s">
        <v>62</v>
      </c>
      <c r="C49" s="48"/>
      <c r="D49" s="179"/>
      <c r="E49" s="180"/>
      <c r="F49" s="43">
        <v>17813.37</v>
      </c>
    </row>
    <row r="50" spans="1:6" ht="14.25" customHeight="1" x14ac:dyDescent="0.25">
      <c r="A50" s="77"/>
      <c r="B50" s="40" t="s">
        <v>63</v>
      </c>
      <c r="C50" s="41"/>
      <c r="D50" s="127"/>
      <c r="E50" s="128"/>
      <c r="F50" s="43">
        <v>387.06</v>
      </c>
    </row>
    <row r="51" spans="1:6" ht="25.5" x14ac:dyDescent="0.25">
      <c r="A51" s="77"/>
      <c r="B51" s="53" t="s">
        <v>60</v>
      </c>
      <c r="C51" s="41" t="s">
        <v>36</v>
      </c>
      <c r="D51" s="129">
        <v>1</v>
      </c>
      <c r="E51" s="130"/>
      <c r="F51" s="55">
        <v>230</v>
      </c>
    </row>
    <row r="52" spans="1:6" ht="25.5" x14ac:dyDescent="0.25">
      <c r="A52" s="77"/>
      <c r="B52" s="56" t="s">
        <v>8</v>
      </c>
      <c r="C52" s="41" t="s">
        <v>37</v>
      </c>
      <c r="D52" s="162">
        <v>6429.55</v>
      </c>
      <c r="E52" s="163"/>
      <c r="F52" s="79">
        <v>12859.1</v>
      </c>
    </row>
    <row r="53" spans="1:6" ht="26.25" x14ac:dyDescent="0.25">
      <c r="A53" s="63"/>
      <c r="B53" s="71" t="s">
        <v>11</v>
      </c>
      <c r="C53" s="41" t="s">
        <v>38</v>
      </c>
      <c r="D53" s="164">
        <v>1.5</v>
      </c>
      <c r="E53" s="165"/>
      <c r="F53" s="64">
        <v>1720.63</v>
      </c>
    </row>
    <row r="54" spans="1:6" ht="15.75" thickBot="1" x14ac:dyDescent="0.3">
      <c r="A54" s="68"/>
      <c r="B54" s="166" t="s">
        <v>27</v>
      </c>
      <c r="C54" s="167"/>
      <c r="D54" s="167"/>
      <c r="E54" s="168"/>
      <c r="F54" s="69">
        <f>SUM(F49:F53)</f>
        <v>33010.159999999996</v>
      </c>
    </row>
    <row r="55" spans="1:6" ht="15.75" thickBot="1" x14ac:dyDescent="0.3">
      <c r="A55" s="171" t="s">
        <v>47</v>
      </c>
      <c r="B55" s="172"/>
      <c r="C55" s="172"/>
      <c r="D55" s="172"/>
      <c r="E55" s="172"/>
      <c r="F55" s="173"/>
    </row>
    <row r="56" spans="1:6" ht="39" x14ac:dyDescent="0.25">
      <c r="A56" s="74"/>
      <c r="B56" s="117" t="s">
        <v>62</v>
      </c>
      <c r="C56" s="118"/>
      <c r="D56" s="208"/>
      <c r="E56" s="209"/>
      <c r="F56" s="78">
        <v>3243.52</v>
      </c>
    </row>
    <row r="57" spans="1:6" ht="12.75" customHeight="1" x14ac:dyDescent="0.25">
      <c r="A57" s="63"/>
      <c r="B57" s="40" t="s">
        <v>63</v>
      </c>
      <c r="C57" s="41"/>
      <c r="D57" s="127"/>
      <c r="E57" s="128"/>
      <c r="F57" s="43">
        <v>3309.96</v>
      </c>
    </row>
    <row r="58" spans="1:6" x14ac:dyDescent="0.25">
      <c r="A58" s="63"/>
      <c r="B58" s="40" t="s">
        <v>61</v>
      </c>
      <c r="C58" s="41"/>
      <c r="D58" s="109"/>
      <c r="E58" s="110"/>
      <c r="F58" s="43">
        <v>74800</v>
      </c>
    </row>
    <row r="59" spans="1:6" x14ac:dyDescent="0.25">
      <c r="A59" s="63"/>
      <c r="B59" s="40" t="s">
        <v>66</v>
      </c>
      <c r="C59" s="41"/>
      <c r="D59" s="123"/>
      <c r="E59" s="124"/>
      <c r="F59" s="43">
        <v>67002</v>
      </c>
    </row>
    <row r="60" spans="1:6" ht="27" customHeight="1" x14ac:dyDescent="0.25">
      <c r="A60" s="63"/>
      <c r="B60" s="53" t="s">
        <v>60</v>
      </c>
      <c r="C60" s="41" t="s">
        <v>36</v>
      </c>
      <c r="D60" s="129">
        <v>2</v>
      </c>
      <c r="E60" s="130"/>
      <c r="F60" s="55">
        <f>D60*230</f>
        <v>460</v>
      </c>
    </row>
    <row r="61" spans="1:6" ht="25.5" x14ac:dyDescent="0.25">
      <c r="A61" s="63"/>
      <c r="B61" s="56" t="s">
        <v>8</v>
      </c>
      <c r="C61" s="41" t="s">
        <v>37</v>
      </c>
      <c r="D61" s="162">
        <v>6429.55</v>
      </c>
      <c r="E61" s="163"/>
      <c r="F61" s="75">
        <v>12859.1</v>
      </c>
    </row>
    <row r="62" spans="1:6" ht="26.25" x14ac:dyDescent="0.25">
      <c r="A62" s="63"/>
      <c r="B62" s="66" t="s">
        <v>11</v>
      </c>
      <c r="C62" s="41" t="s">
        <v>38</v>
      </c>
      <c r="D62" s="164">
        <v>1.5</v>
      </c>
      <c r="E62" s="165"/>
      <c r="F62" s="75">
        <v>1720.63</v>
      </c>
    </row>
    <row r="63" spans="1:6" ht="15.75" thickBot="1" x14ac:dyDescent="0.3">
      <c r="A63" s="68"/>
      <c r="B63" s="166" t="s">
        <v>27</v>
      </c>
      <c r="C63" s="167"/>
      <c r="D63" s="167"/>
      <c r="E63" s="168"/>
      <c r="F63" s="69">
        <f>SUM(F56:F62)</f>
        <v>163395.21</v>
      </c>
    </row>
    <row r="64" spans="1:6" ht="15.75" thickBot="1" x14ac:dyDescent="0.3">
      <c r="A64" s="171" t="s">
        <v>48</v>
      </c>
      <c r="B64" s="172"/>
      <c r="C64" s="172"/>
      <c r="D64" s="172"/>
      <c r="E64" s="172"/>
      <c r="F64" s="173"/>
    </row>
    <row r="65" spans="1:6" ht="39" x14ac:dyDescent="0.25">
      <c r="A65" s="76"/>
      <c r="B65" s="117" t="s">
        <v>62</v>
      </c>
      <c r="C65" s="118"/>
      <c r="D65" s="208"/>
      <c r="E65" s="209"/>
      <c r="F65" s="78">
        <v>12090.97</v>
      </c>
    </row>
    <row r="66" spans="1:6" ht="25.5" x14ac:dyDescent="0.25">
      <c r="A66" s="77"/>
      <c r="B66" s="40" t="s">
        <v>65</v>
      </c>
      <c r="C66" s="41"/>
      <c r="D66" s="127"/>
      <c r="E66" s="128"/>
      <c r="F66" s="43">
        <v>7946.38</v>
      </c>
    </row>
    <row r="67" spans="1:6" ht="25.5" x14ac:dyDescent="0.25">
      <c r="A67" s="77"/>
      <c r="B67" s="56" t="s">
        <v>8</v>
      </c>
      <c r="C67" s="41" t="s">
        <v>37</v>
      </c>
      <c r="D67" s="162">
        <v>6429.55</v>
      </c>
      <c r="E67" s="163"/>
      <c r="F67" s="75">
        <v>12859.1</v>
      </c>
    </row>
    <row r="68" spans="1:6" ht="26.25" x14ac:dyDescent="0.25">
      <c r="A68" s="77"/>
      <c r="B68" s="66" t="s">
        <v>11</v>
      </c>
      <c r="C68" s="41" t="s">
        <v>38</v>
      </c>
      <c r="D68" s="164">
        <v>1.5</v>
      </c>
      <c r="E68" s="165"/>
      <c r="F68" s="75">
        <v>1720.63</v>
      </c>
    </row>
    <row r="69" spans="1:6" ht="25.5" x14ac:dyDescent="0.25">
      <c r="A69" s="77"/>
      <c r="B69" s="53" t="s">
        <v>60</v>
      </c>
      <c r="C69" s="41" t="s">
        <v>36</v>
      </c>
      <c r="D69" s="129">
        <v>4</v>
      </c>
      <c r="E69" s="130"/>
      <c r="F69" s="107">
        <f>D69*230</f>
        <v>920</v>
      </c>
    </row>
    <row r="70" spans="1:6" ht="15.75" thickBot="1" x14ac:dyDescent="0.3">
      <c r="A70" s="68"/>
      <c r="B70" s="166" t="s">
        <v>27</v>
      </c>
      <c r="C70" s="167"/>
      <c r="D70" s="167"/>
      <c r="E70" s="168"/>
      <c r="F70" s="69">
        <f>SUM(F65:F69)</f>
        <v>35537.079999999994</v>
      </c>
    </row>
    <row r="71" spans="1:6" ht="15.75" thickBot="1" x14ac:dyDescent="0.3">
      <c r="A71" s="171" t="s">
        <v>49</v>
      </c>
      <c r="B71" s="172"/>
      <c r="C71" s="172"/>
      <c r="D71" s="172"/>
      <c r="E71" s="172"/>
      <c r="F71" s="173"/>
    </row>
    <row r="72" spans="1:6" ht="25.5" x14ac:dyDescent="0.25">
      <c r="A72" s="76"/>
      <c r="B72" s="119" t="s">
        <v>8</v>
      </c>
      <c r="C72" s="42" t="s">
        <v>37</v>
      </c>
      <c r="D72" s="216">
        <v>6429.55</v>
      </c>
      <c r="E72" s="216"/>
      <c r="F72" s="120">
        <v>12859.1</v>
      </c>
    </row>
    <row r="73" spans="1:6" ht="39" x14ac:dyDescent="0.25">
      <c r="A73" s="77"/>
      <c r="B73" s="45" t="s">
        <v>62</v>
      </c>
      <c r="C73" s="48"/>
      <c r="D73" s="215"/>
      <c r="E73" s="215"/>
      <c r="F73" s="75">
        <v>3560.97</v>
      </c>
    </row>
    <row r="74" spans="1:6" ht="26.25" x14ac:dyDescent="0.25">
      <c r="A74" s="77"/>
      <c r="B74" s="66" t="s">
        <v>11</v>
      </c>
      <c r="C74" s="41" t="s">
        <v>38</v>
      </c>
      <c r="D74" s="210">
        <v>1.5</v>
      </c>
      <c r="E74" s="210"/>
      <c r="F74" s="79">
        <v>1698.29</v>
      </c>
    </row>
    <row r="75" spans="1:6" ht="15.75" thickBot="1" x14ac:dyDescent="0.3">
      <c r="A75" s="68"/>
      <c r="B75" s="211" t="s">
        <v>27</v>
      </c>
      <c r="C75" s="211"/>
      <c r="D75" s="211"/>
      <c r="E75" s="211"/>
      <c r="F75" s="69">
        <f>SUM(F72:F74)</f>
        <v>18118.36</v>
      </c>
    </row>
    <row r="76" spans="1:6" ht="15.75" thickBot="1" x14ac:dyDescent="0.3">
      <c r="A76" s="212" t="s">
        <v>50</v>
      </c>
      <c r="B76" s="213"/>
      <c r="C76" s="213"/>
      <c r="D76" s="213"/>
      <c r="E76" s="213"/>
      <c r="F76" s="214"/>
    </row>
    <row r="77" spans="1:6" ht="39" x14ac:dyDescent="0.25">
      <c r="A77" s="74"/>
      <c r="B77" s="117" t="s">
        <v>62</v>
      </c>
      <c r="C77" s="118"/>
      <c r="D77" s="208"/>
      <c r="E77" s="209"/>
      <c r="F77" s="78">
        <v>2090.9699999999998</v>
      </c>
    </row>
    <row r="78" spans="1:6" ht="28.5" customHeight="1" x14ac:dyDescent="0.25">
      <c r="A78" s="63"/>
      <c r="B78" s="40" t="s">
        <v>65</v>
      </c>
      <c r="C78" s="41"/>
      <c r="D78" s="127"/>
      <c r="E78" s="128"/>
      <c r="F78" s="43">
        <v>750</v>
      </c>
    </row>
    <row r="79" spans="1:6" x14ac:dyDescent="0.25">
      <c r="A79" s="63"/>
      <c r="B79" s="40" t="s">
        <v>61</v>
      </c>
      <c r="C79" s="41"/>
      <c r="D79" s="109"/>
      <c r="E79" s="110"/>
      <c r="F79" s="43">
        <v>2107.39</v>
      </c>
    </row>
    <row r="80" spans="1:6" ht="25.5" x14ac:dyDescent="0.25">
      <c r="A80" s="63"/>
      <c r="B80" s="53" t="s">
        <v>60</v>
      </c>
      <c r="C80" s="41" t="s">
        <v>36</v>
      </c>
      <c r="D80" s="129">
        <v>2</v>
      </c>
      <c r="E80" s="130"/>
      <c r="F80" s="107">
        <f>D80*230</f>
        <v>460</v>
      </c>
    </row>
    <row r="81" spans="1:8" ht="25.5" x14ac:dyDescent="0.25">
      <c r="A81" s="63"/>
      <c r="B81" s="56" t="s">
        <v>8</v>
      </c>
      <c r="C81" s="41" t="s">
        <v>37</v>
      </c>
      <c r="D81" s="162">
        <v>6429.55</v>
      </c>
      <c r="E81" s="163"/>
      <c r="F81" s="79">
        <v>12859.1</v>
      </c>
    </row>
    <row r="82" spans="1:8" ht="26.25" x14ac:dyDescent="0.25">
      <c r="A82" s="63"/>
      <c r="B82" s="66" t="s">
        <v>11</v>
      </c>
      <c r="C82" s="41" t="s">
        <v>38</v>
      </c>
      <c r="D82" s="164">
        <v>1.5</v>
      </c>
      <c r="E82" s="165"/>
      <c r="F82" s="75">
        <v>1698.29</v>
      </c>
    </row>
    <row r="83" spans="1:8" ht="15.75" thickBot="1" x14ac:dyDescent="0.3">
      <c r="A83" s="68"/>
      <c r="B83" s="166" t="s">
        <v>27</v>
      </c>
      <c r="C83" s="167"/>
      <c r="D83" s="167"/>
      <c r="E83" s="168"/>
      <c r="F83" s="69">
        <f>SUM(F77:F82)</f>
        <v>19965.75</v>
      </c>
    </row>
    <row r="84" spans="1:8" ht="15.75" thickBot="1" x14ac:dyDescent="0.3">
      <c r="A84" s="171" t="s">
        <v>51</v>
      </c>
      <c r="B84" s="172"/>
      <c r="C84" s="172"/>
      <c r="D84" s="172"/>
      <c r="E84" s="172"/>
      <c r="F84" s="173"/>
    </row>
    <row r="85" spans="1:8" ht="39" x14ac:dyDescent="0.25">
      <c r="A85" s="76"/>
      <c r="B85" s="117" t="s">
        <v>62</v>
      </c>
      <c r="C85" s="118"/>
      <c r="D85" s="208"/>
      <c r="E85" s="209"/>
      <c r="F85" s="54">
        <v>12090.97</v>
      </c>
    </row>
    <row r="86" spans="1:8" ht="25.5" x14ac:dyDescent="0.25">
      <c r="A86" s="77"/>
      <c r="B86" s="40" t="s">
        <v>65</v>
      </c>
      <c r="C86" s="41"/>
      <c r="D86" s="127"/>
      <c r="E86" s="128"/>
      <c r="F86" s="55">
        <v>7286</v>
      </c>
    </row>
    <row r="87" spans="1:8" ht="19.5" customHeight="1" x14ac:dyDescent="0.25">
      <c r="A87" s="77"/>
      <c r="B87" s="40" t="s">
        <v>63</v>
      </c>
      <c r="C87" s="41"/>
      <c r="D87" s="109"/>
      <c r="E87" s="110"/>
      <c r="F87" s="55">
        <v>4896</v>
      </c>
    </row>
    <row r="88" spans="1:8" x14ac:dyDescent="0.25">
      <c r="A88" s="77"/>
      <c r="B88" s="53" t="s">
        <v>57</v>
      </c>
      <c r="C88" s="52" t="s">
        <v>36</v>
      </c>
      <c r="D88" s="169">
        <v>5</v>
      </c>
      <c r="E88" s="170"/>
      <c r="F88" s="55">
        <f>D88*230</f>
        <v>1150</v>
      </c>
    </row>
    <row r="89" spans="1:8" ht="25.5" x14ac:dyDescent="0.25">
      <c r="A89" s="77"/>
      <c r="B89" s="56" t="s">
        <v>8</v>
      </c>
      <c r="C89" s="41" t="s">
        <v>37</v>
      </c>
      <c r="D89" s="162">
        <v>6429.55</v>
      </c>
      <c r="E89" s="163"/>
      <c r="F89" s="75">
        <v>12859.1</v>
      </c>
    </row>
    <row r="90" spans="1:8" ht="26.25" x14ac:dyDescent="0.25">
      <c r="A90" s="77"/>
      <c r="B90" s="66" t="s">
        <v>11</v>
      </c>
      <c r="C90" s="41" t="s">
        <v>38</v>
      </c>
      <c r="D90" s="164">
        <v>1.5</v>
      </c>
      <c r="E90" s="165"/>
      <c r="F90" s="75">
        <v>1698.29</v>
      </c>
    </row>
    <row r="91" spans="1:8" ht="15.75" thickBot="1" x14ac:dyDescent="0.3">
      <c r="A91" s="68"/>
      <c r="B91" s="166" t="s">
        <v>27</v>
      </c>
      <c r="C91" s="167"/>
      <c r="D91" s="167"/>
      <c r="E91" s="168"/>
      <c r="F91" s="69">
        <f>SUM(F85:F90)</f>
        <v>39980.36</v>
      </c>
    </row>
    <row r="92" spans="1:8" ht="16.5" thickBot="1" x14ac:dyDescent="0.3">
      <c r="A92" s="13"/>
      <c r="B92" s="13"/>
      <c r="C92" s="13"/>
      <c r="D92" s="13"/>
      <c r="E92" s="13"/>
      <c r="F92" s="5"/>
    </row>
    <row r="93" spans="1:8" ht="15.75" customHeight="1" thickBot="1" x14ac:dyDescent="0.3">
      <c r="A93" s="58">
        <v>5</v>
      </c>
      <c r="B93" s="146" t="s">
        <v>52</v>
      </c>
      <c r="C93" s="146"/>
      <c r="D93" s="146"/>
      <c r="E93" s="146"/>
      <c r="F93" s="147"/>
    </row>
    <row r="94" spans="1:8" s="4" customFormat="1" ht="28.5" customHeight="1" x14ac:dyDescent="0.25">
      <c r="A94" s="80" t="s">
        <v>0</v>
      </c>
      <c r="B94" s="81" t="s">
        <v>12</v>
      </c>
      <c r="C94" s="82" t="s">
        <v>1</v>
      </c>
      <c r="D94" s="82" t="s">
        <v>3</v>
      </c>
      <c r="E94" s="82" t="s">
        <v>53</v>
      </c>
      <c r="F94" s="83" t="s">
        <v>2</v>
      </c>
    </row>
    <row r="95" spans="1:8" ht="30" customHeight="1" x14ac:dyDescent="0.25">
      <c r="A95" s="84" t="s">
        <v>7</v>
      </c>
      <c r="B95" s="85">
        <v>129491.5</v>
      </c>
      <c r="C95" s="86">
        <v>704697.83</v>
      </c>
      <c r="D95" s="86">
        <v>546773.06000000006</v>
      </c>
      <c r="E95" s="87">
        <f>F18+F25+F32+F37+F42+F47+F54+F63+F70+F75+F83+F91</f>
        <v>489819.39549999993</v>
      </c>
      <c r="F95" s="88">
        <f>B95+C95-D95</f>
        <v>287416.2699999999</v>
      </c>
    </row>
    <row r="96" spans="1:8" ht="28.5" customHeight="1" x14ac:dyDescent="0.25">
      <c r="A96" s="27" t="s">
        <v>6</v>
      </c>
      <c r="B96" s="32">
        <v>52314.98</v>
      </c>
      <c r="C96" s="33">
        <v>283927.06</v>
      </c>
      <c r="D96" s="33">
        <v>221764.06</v>
      </c>
      <c r="E96" s="33">
        <v>283927.06</v>
      </c>
      <c r="F96" s="88">
        <f t="shared" ref="F96:F98" si="0">B96+C96-D96</f>
        <v>114477.97999999998</v>
      </c>
      <c r="H96" s="121"/>
    </row>
    <row r="97" spans="1:8" ht="19.5" customHeight="1" x14ac:dyDescent="0.25">
      <c r="A97" s="27" t="s">
        <v>21</v>
      </c>
      <c r="B97" s="32">
        <v>9690.8700000000008</v>
      </c>
      <c r="C97" s="34">
        <v>62332.160000000003</v>
      </c>
      <c r="D97" s="34">
        <v>53106.19</v>
      </c>
      <c r="E97" s="34">
        <v>62332.160000000003</v>
      </c>
      <c r="F97" s="88">
        <f t="shared" si="0"/>
        <v>18916.839999999997</v>
      </c>
      <c r="H97" s="122"/>
    </row>
    <row r="98" spans="1:8" ht="30" customHeight="1" x14ac:dyDescent="0.25">
      <c r="A98" s="27" t="s">
        <v>22</v>
      </c>
      <c r="B98" s="32">
        <v>18982.13</v>
      </c>
      <c r="C98" s="34">
        <v>122094.93</v>
      </c>
      <c r="D98" s="34">
        <v>104023.79</v>
      </c>
      <c r="E98" s="34">
        <v>122094.93</v>
      </c>
      <c r="F98" s="88">
        <f t="shared" si="0"/>
        <v>37053.270000000004</v>
      </c>
    </row>
    <row r="99" spans="1:8" s="4" customFormat="1" ht="15.75" thickBot="1" x14ac:dyDescent="0.3">
      <c r="A99" s="68" t="s">
        <v>54</v>
      </c>
      <c r="B99" s="89">
        <f>SUM(B94:B98)</f>
        <v>210479.48</v>
      </c>
      <c r="C99" s="89">
        <f>SUM(C94:C98)</f>
        <v>1173051.9799999997</v>
      </c>
      <c r="D99" s="89">
        <f>SUM(D95:D98)</f>
        <v>925667.10000000009</v>
      </c>
      <c r="E99" s="89">
        <f>SUM(E95:E98)</f>
        <v>958173.54550000001</v>
      </c>
      <c r="F99" s="90">
        <f>SUM(F94:F98)</f>
        <v>457864.35999999987</v>
      </c>
    </row>
    <row r="100" spans="1:8" ht="16.5" customHeight="1" thickBot="1" x14ac:dyDescent="0.3">
      <c r="A100" s="91"/>
      <c r="B100" s="92"/>
      <c r="C100" s="93"/>
      <c r="D100" s="93"/>
      <c r="E100" s="93"/>
      <c r="F100" s="94"/>
    </row>
    <row r="101" spans="1:8" ht="16.5" customHeight="1" x14ac:dyDescent="0.25">
      <c r="A101" s="131">
        <v>6</v>
      </c>
      <c r="B101" s="148" t="s">
        <v>5</v>
      </c>
      <c r="C101" s="148"/>
      <c r="D101" s="148"/>
      <c r="E101" s="148"/>
      <c r="F101" s="97">
        <v>126170.27</v>
      </c>
    </row>
    <row r="102" spans="1:8" ht="16.5" customHeight="1" x14ac:dyDescent="0.25">
      <c r="A102" s="132"/>
      <c r="B102" s="145" t="s">
        <v>20</v>
      </c>
      <c r="C102" s="145"/>
      <c r="D102" s="145"/>
      <c r="E102" s="145"/>
      <c r="F102" s="98">
        <v>109474.74</v>
      </c>
    </row>
    <row r="103" spans="1:8" s="4" customFormat="1" ht="16.5" customHeight="1" thickBot="1" x14ac:dyDescent="0.3">
      <c r="A103" s="133"/>
      <c r="B103" s="134" t="s">
        <v>54</v>
      </c>
      <c r="C103" s="134"/>
      <c r="D103" s="134"/>
      <c r="E103" s="134"/>
      <c r="F103" s="99">
        <f>SUM(F101:F102)</f>
        <v>235645.01</v>
      </c>
    </row>
    <row r="104" spans="1:8" ht="9" customHeight="1" thickBot="1" x14ac:dyDescent="0.3">
      <c r="A104" s="91"/>
      <c r="B104" s="92"/>
      <c r="C104" s="93"/>
      <c r="D104" s="93"/>
      <c r="E104" s="93"/>
      <c r="F104" s="94"/>
    </row>
    <row r="105" spans="1:8" ht="15.75" customHeight="1" x14ac:dyDescent="0.25">
      <c r="A105" s="111">
        <v>7</v>
      </c>
      <c r="B105" s="149" t="s">
        <v>55</v>
      </c>
      <c r="C105" s="150"/>
      <c r="D105" s="150"/>
      <c r="E105" s="150"/>
      <c r="F105" s="151"/>
    </row>
    <row r="106" spans="1:8" s="4" customFormat="1" ht="19.899999999999999" customHeight="1" x14ac:dyDescent="0.25">
      <c r="A106" s="100" t="s">
        <v>0</v>
      </c>
      <c r="B106" s="101" t="s">
        <v>9</v>
      </c>
      <c r="C106" s="101" t="s">
        <v>1</v>
      </c>
      <c r="D106" s="152" t="s">
        <v>3</v>
      </c>
      <c r="E106" s="153"/>
      <c r="F106" s="102" t="s">
        <v>2</v>
      </c>
    </row>
    <row r="107" spans="1:8" ht="24.75" customHeight="1" x14ac:dyDescent="0.25">
      <c r="A107" s="84" t="s">
        <v>31</v>
      </c>
      <c r="B107" s="86">
        <v>19761.849999999999</v>
      </c>
      <c r="C107" s="86">
        <v>307131.74</v>
      </c>
      <c r="D107" s="135">
        <v>247463.73</v>
      </c>
      <c r="E107" s="136"/>
      <c r="F107" s="88">
        <f>B107+C107-D107</f>
        <v>79429.859999999957</v>
      </c>
    </row>
    <row r="108" spans="1:8" ht="36.75" customHeight="1" x14ac:dyDescent="0.25">
      <c r="A108" s="84" t="s">
        <v>56</v>
      </c>
      <c r="B108" s="86"/>
      <c r="C108" s="86">
        <v>25075.32</v>
      </c>
      <c r="D108" s="135">
        <v>15245.92</v>
      </c>
      <c r="E108" s="136"/>
      <c r="F108" s="88">
        <f>B108+C108-D108</f>
        <v>9829.4</v>
      </c>
    </row>
    <row r="109" spans="1:8" ht="19.149999999999999" customHeight="1" thickBot="1" x14ac:dyDescent="0.3">
      <c r="A109" s="68" t="s">
        <v>54</v>
      </c>
      <c r="B109" s="95">
        <f>SUM(B107:B108)</f>
        <v>19761.849999999999</v>
      </c>
      <c r="C109" s="95">
        <f>SUM(C107:C108)</f>
        <v>332207.06</v>
      </c>
      <c r="D109" s="143">
        <f>SUM(D107:D108)</f>
        <v>262709.65000000002</v>
      </c>
      <c r="E109" s="144"/>
      <c r="F109" s="96">
        <f>SUM(F107:F108)</f>
        <v>89259.259999999951</v>
      </c>
    </row>
    <row r="110" spans="1:8" ht="15.75" x14ac:dyDescent="0.25">
      <c r="A110" s="13"/>
      <c r="B110" s="13"/>
      <c r="C110" s="13"/>
      <c r="D110" s="13"/>
      <c r="E110" s="13"/>
      <c r="F110" s="5"/>
    </row>
    <row r="111" spans="1:8" ht="15.75" thickBot="1" x14ac:dyDescent="0.3">
      <c r="A111" s="8"/>
      <c r="B111" s="9"/>
      <c r="C111" s="10"/>
      <c r="D111" s="10"/>
      <c r="E111" s="10"/>
      <c r="F111" s="11"/>
    </row>
    <row r="112" spans="1:8" ht="15" customHeight="1" x14ac:dyDescent="0.25">
      <c r="A112" s="156" t="s">
        <v>58</v>
      </c>
      <c r="B112" s="157"/>
      <c r="C112" s="35"/>
      <c r="D112" s="35"/>
      <c r="E112" s="60"/>
      <c r="F112" s="36">
        <f>F5+F7-F8</f>
        <v>653975.10999999987</v>
      </c>
    </row>
    <row r="113" spans="1:6" ht="14.45" customHeight="1" x14ac:dyDescent="0.25">
      <c r="A113" s="158" t="s">
        <v>4</v>
      </c>
      <c r="B113" s="159"/>
      <c r="C113" s="137" t="s">
        <v>59</v>
      </c>
      <c r="D113" s="138"/>
      <c r="E113" s="139"/>
      <c r="F113" s="154">
        <f>F6+F8-E99-F103-D109</f>
        <v>-477007.27550000011</v>
      </c>
    </row>
    <row r="114" spans="1:6" ht="7.9" customHeight="1" thickBot="1" x14ac:dyDescent="0.3">
      <c r="A114" s="160"/>
      <c r="B114" s="161"/>
      <c r="C114" s="140"/>
      <c r="D114" s="141"/>
      <c r="E114" s="142"/>
      <c r="F114" s="155"/>
    </row>
    <row r="115" spans="1:6" x14ac:dyDescent="0.25">
      <c r="A115" s="8"/>
      <c r="B115" s="9"/>
      <c r="C115" s="10"/>
      <c r="D115" s="10"/>
      <c r="E115" s="10"/>
      <c r="F115" s="11"/>
    </row>
    <row r="116" spans="1:6" x14ac:dyDescent="0.25">
      <c r="A116" s="12"/>
      <c r="B116" s="217"/>
      <c r="C116" s="61"/>
      <c r="D116" s="61"/>
      <c r="E116" s="61"/>
      <c r="F116" s="218"/>
    </row>
    <row r="117" spans="1:6" x14ac:dyDescent="0.25">
      <c r="A117" s="7"/>
      <c r="B117" s="217"/>
      <c r="C117" s="218"/>
      <c r="D117" s="218"/>
      <c r="E117" s="218"/>
      <c r="F117" s="219"/>
    </row>
    <row r="118" spans="1:6" x14ac:dyDescent="0.25">
      <c r="A118" s="7"/>
      <c r="B118" s="217"/>
      <c r="C118" s="61"/>
      <c r="D118" s="61"/>
      <c r="E118" s="61"/>
      <c r="F118" s="218"/>
    </row>
    <row r="119" spans="1:6" x14ac:dyDescent="0.25">
      <c r="B119" s="9"/>
      <c r="C119" s="10"/>
      <c r="D119" s="10"/>
      <c r="E119" s="10"/>
      <c r="F119" s="11"/>
    </row>
    <row r="120" spans="1:6" x14ac:dyDescent="0.25">
      <c r="B120" s="114"/>
      <c r="C120" s="62"/>
      <c r="D120" s="62"/>
      <c r="E120" s="62"/>
      <c r="F120" s="115"/>
    </row>
    <row r="121" spans="1:6" x14ac:dyDescent="0.25">
      <c r="B121" s="114"/>
      <c r="C121" s="116"/>
      <c r="D121" s="116"/>
      <c r="E121" s="116"/>
      <c r="F121" s="115"/>
    </row>
    <row r="122" spans="1:6" x14ac:dyDescent="0.25">
      <c r="B122" s="114"/>
      <c r="C122" s="62"/>
      <c r="D122" s="62"/>
      <c r="E122" s="62"/>
      <c r="F122" s="115"/>
    </row>
    <row r="123" spans="1:6" x14ac:dyDescent="0.25">
      <c r="B123" s="114"/>
      <c r="C123" s="116"/>
      <c r="D123" s="116"/>
      <c r="E123" s="116"/>
      <c r="F123" s="115"/>
    </row>
    <row r="124" spans="1:6" x14ac:dyDescent="0.25">
      <c r="B124" s="114"/>
      <c r="C124" s="62"/>
      <c r="D124" s="62"/>
      <c r="E124" s="62"/>
      <c r="F124" s="115"/>
    </row>
    <row r="125" spans="1:6" x14ac:dyDescent="0.25">
      <c r="B125" s="114"/>
      <c r="C125" s="116"/>
      <c r="D125" s="116"/>
      <c r="E125" s="116"/>
      <c r="F125" s="115"/>
    </row>
  </sheetData>
  <mergeCells count="101">
    <mergeCell ref="F113:F114"/>
    <mergeCell ref="D107:E107"/>
    <mergeCell ref="D108:E108"/>
    <mergeCell ref="D109:E109"/>
    <mergeCell ref="A112:B112"/>
    <mergeCell ref="A113:B114"/>
    <mergeCell ref="C113:E114"/>
    <mergeCell ref="A101:A103"/>
    <mergeCell ref="B101:E101"/>
    <mergeCell ref="B102:E102"/>
    <mergeCell ref="B103:E103"/>
    <mergeCell ref="B105:F105"/>
    <mergeCell ref="D106:E106"/>
    <mergeCell ref="D90:E90"/>
    <mergeCell ref="B91:E91"/>
    <mergeCell ref="B93:F93"/>
    <mergeCell ref="D88:E88"/>
    <mergeCell ref="D89:E89"/>
    <mergeCell ref="D85:E85"/>
    <mergeCell ref="D86:E86"/>
    <mergeCell ref="D82:E82"/>
    <mergeCell ref="B83:E83"/>
    <mergeCell ref="A84:F84"/>
    <mergeCell ref="D80:E80"/>
    <mergeCell ref="D81:E81"/>
    <mergeCell ref="D74:E74"/>
    <mergeCell ref="B75:E75"/>
    <mergeCell ref="A76:F76"/>
    <mergeCell ref="D77:E77"/>
    <mergeCell ref="D78:E78"/>
    <mergeCell ref="D73:E73"/>
    <mergeCell ref="B70:E70"/>
    <mergeCell ref="A71:F71"/>
    <mergeCell ref="D72:E72"/>
    <mergeCell ref="D67:E67"/>
    <mergeCell ref="D68:E68"/>
    <mergeCell ref="D69:E69"/>
    <mergeCell ref="D65:E65"/>
    <mergeCell ref="D66:E66"/>
    <mergeCell ref="D62:E62"/>
    <mergeCell ref="B63:E63"/>
    <mergeCell ref="A64:F64"/>
    <mergeCell ref="D57:E57"/>
    <mergeCell ref="D60:E60"/>
    <mergeCell ref="D61:E61"/>
    <mergeCell ref="D53:E53"/>
    <mergeCell ref="B54:E54"/>
    <mergeCell ref="A55:F55"/>
    <mergeCell ref="D56:E56"/>
    <mergeCell ref="D51:E51"/>
    <mergeCell ref="D52:E52"/>
    <mergeCell ref="B47:E47"/>
    <mergeCell ref="A48:F48"/>
    <mergeCell ref="D49:E49"/>
    <mergeCell ref="D50:E50"/>
    <mergeCell ref="A43:F43"/>
    <mergeCell ref="D44:E44"/>
    <mergeCell ref="D45:E45"/>
    <mergeCell ref="D46:E46"/>
    <mergeCell ref="A38:F38"/>
    <mergeCell ref="D39:E39"/>
    <mergeCell ref="D40:E40"/>
    <mergeCell ref="D41:E41"/>
    <mergeCell ref="B42:E42"/>
    <mergeCell ref="B37:E37"/>
    <mergeCell ref="D30:E30"/>
    <mergeCell ref="D31:E31"/>
    <mergeCell ref="B32:E32"/>
    <mergeCell ref="A33:F33"/>
    <mergeCell ref="D34:E34"/>
    <mergeCell ref="A26:F26"/>
    <mergeCell ref="D27:E27"/>
    <mergeCell ref="D28:E28"/>
    <mergeCell ref="D29:E29"/>
    <mergeCell ref="D24:E24"/>
    <mergeCell ref="B25:E25"/>
    <mergeCell ref="D17:E17"/>
    <mergeCell ref="B18:E18"/>
    <mergeCell ref="A19:F19"/>
    <mergeCell ref="D20:E20"/>
    <mergeCell ref="D21:E21"/>
    <mergeCell ref="D35:E35"/>
    <mergeCell ref="D36:E36"/>
    <mergeCell ref="D16:E16"/>
    <mergeCell ref="B5:E5"/>
    <mergeCell ref="B6:E6"/>
    <mergeCell ref="B7:E7"/>
    <mergeCell ref="B8:E8"/>
    <mergeCell ref="B10:F10"/>
    <mergeCell ref="D11:E11"/>
    <mergeCell ref="D22:E22"/>
    <mergeCell ref="D23:E23"/>
    <mergeCell ref="A1:F1"/>
    <mergeCell ref="A2:F2"/>
    <mergeCell ref="A3:B3"/>
    <mergeCell ref="D3:E3"/>
    <mergeCell ref="A4:B4"/>
    <mergeCell ref="D4:E4"/>
    <mergeCell ref="A12:F12"/>
    <mergeCell ref="D14:E14"/>
    <mergeCell ref="D15:E15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Шило, 245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2020-05-06T06:21:48Z</cp:lastPrinted>
  <dcterms:created xsi:type="dcterms:W3CDTF">2017-10-10T08:02:27Z</dcterms:created>
  <dcterms:modified xsi:type="dcterms:W3CDTF">2020-05-08T06:22:50Z</dcterms:modified>
</cp:coreProperties>
</file>