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\\DLINKNAS\Volume_1\Рабочая\Алевтина\Отчеты\По домам\2019\сокращенные на сайт\"/>
    </mc:Choice>
  </mc:AlternateContent>
  <xr:revisionPtr revIDLastSave="0" documentId="13_ncr:1_{63E2710C-E125-4DD1-BF9A-98F5997F03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ызранова 23-1 (2)" sheetId="7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7" l="1"/>
  <c r="F20" i="7"/>
  <c r="F21" i="7"/>
  <c r="F22" i="7"/>
  <c r="E152" i="7" s="1"/>
  <c r="E157" i="7" s="1"/>
  <c r="F173" i="7" s="1"/>
  <c r="F29" i="7"/>
  <c r="F32" i="7"/>
  <c r="F33" i="7"/>
  <c r="F34" i="7"/>
  <c r="F40" i="7"/>
  <c r="F43" i="7"/>
  <c r="F44" i="7"/>
  <c r="F46" i="7"/>
  <c r="F53" i="7"/>
  <c r="F56" i="7"/>
  <c r="F57" i="7"/>
  <c r="F58" i="7"/>
  <c r="F64" i="7"/>
  <c r="F67" i="7"/>
  <c r="F68" i="7"/>
  <c r="F69" i="7"/>
  <c r="F76" i="7"/>
  <c r="F78" i="7"/>
  <c r="F79" i="7"/>
  <c r="F81" i="7"/>
  <c r="F88" i="7"/>
  <c r="F89" i="7"/>
  <c r="F91" i="7"/>
  <c r="F92" i="7"/>
  <c r="F98" i="7"/>
  <c r="F99" i="7"/>
  <c r="F100" i="7"/>
  <c r="F102" i="7"/>
  <c r="F112" i="7"/>
  <c r="F113" i="7"/>
  <c r="F114" i="7"/>
  <c r="F115" i="7"/>
  <c r="F122" i="7"/>
  <c r="F123" i="7"/>
  <c r="F124" i="7"/>
  <c r="F125" i="7"/>
  <c r="F132" i="7"/>
  <c r="F133" i="7"/>
  <c r="F134" i="7"/>
  <c r="F136" i="7"/>
  <c r="F145" i="7"/>
  <c r="F146" i="7"/>
  <c r="F147" i="7"/>
  <c r="F148" i="7"/>
  <c r="F152" i="7"/>
  <c r="F153" i="7"/>
  <c r="F154" i="7"/>
  <c r="F157" i="7" s="1"/>
  <c r="F155" i="7"/>
  <c r="F156" i="7"/>
  <c r="B157" i="7"/>
  <c r="C157" i="7"/>
  <c r="D157" i="7"/>
  <c r="F163" i="7"/>
  <c r="F170" i="7" s="1"/>
  <c r="F164" i="7"/>
  <c r="F165" i="7"/>
  <c r="F166" i="7"/>
  <c r="F167" i="7"/>
  <c r="F168" i="7"/>
  <c r="F169" i="7"/>
  <c r="B170" i="7"/>
  <c r="C170" i="7"/>
  <c r="D170" i="7"/>
  <c r="F172" i="7"/>
</calcChain>
</file>

<file path=xl/sharedStrings.xml><?xml version="1.0" encoding="utf-8"?>
<sst xmlns="http://schemas.openxmlformats.org/spreadsheetml/2006/main" count="255" uniqueCount="78">
  <si>
    <t>Вывоз мусора</t>
  </si>
  <si>
    <t>Статья</t>
  </si>
  <si>
    <t>Начислено</t>
  </si>
  <si>
    <t>Задолженность</t>
  </si>
  <si>
    <t>Оплачено</t>
  </si>
  <si>
    <t>Баланс дома фактический</t>
  </si>
  <si>
    <t>Отопление</t>
  </si>
  <si>
    <t>Уборка</t>
  </si>
  <si>
    <t>ХВС</t>
  </si>
  <si>
    <t>Эл.энергия</t>
  </si>
  <si>
    <t>Эл.энергия СОИ</t>
  </si>
  <si>
    <t>ХВС для СОИ</t>
  </si>
  <si>
    <t>задолженность на начало</t>
  </si>
  <si>
    <t>Электроэнергия СОИ свыше нормы</t>
  </si>
  <si>
    <t xml:space="preserve">Аварийно-техническое обслуживание дома </t>
  </si>
  <si>
    <t>ГВС</t>
  </si>
  <si>
    <t>Водоотведение</t>
  </si>
  <si>
    <t>Перерасход электроэнергии для СОИ</t>
  </si>
  <si>
    <t>ТО котельной 5,5</t>
  </si>
  <si>
    <t>Домофон</t>
  </si>
  <si>
    <t>Комиссия банка за прием платежей</t>
  </si>
  <si>
    <t>ул. СЫЗРАНОВА, дом 23/1</t>
  </si>
  <si>
    <t>Задолженность на начало</t>
  </si>
  <si>
    <t>Содержание и ремонт, ТО котельной</t>
  </si>
  <si>
    <t>Обслуживание лифтов</t>
  </si>
  <si>
    <t>Управление (оплачено)</t>
  </si>
  <si>
    <t>Должники на 01.01.2019 года</t>
  </si>
  <si>
    <t>Баланс дома на 01.01.2019г.</t>
  </si>
  <si>
    <t>Итого</t>
  </si>
  <si>
    <t>Январь</t>
  </si>
  <si>
    <t>Февраль</t>
  </si>
  <si>
    <t>Март</t>
  </si>
  <si>
    <t>Стоимость</t>
  </si>
  <si>
    <t>Итого:</t>
  </si>
  <si>
    <t>Расходы за 2019 год по статьям Содержание-ремонт, ТО котельной</t>
  </si>
  <si>
    <t>S дома 12239,3 м2</t>
  </si>
  <si>
    <t>231 квартира+8 офисов</t>
  </si>
  <si>
    <t>Содерж и тек. ремонт 6,84</t>
  </si>
  <si>
    <t>Тариф 21,23 руб.</t>
  </si>
  <si>
    <t>Обслуживание лифтов 3,9</t>
  </si>
  <si>
    <t>Уборка 2,74                 Управление 2,25</t>
  </si>
  <si>
    <t>Наименование</t>
  </si>
  <si>
    <t>Ед. изм.</t>
  </si>
  <si>
    <t>Кол-во</t>
  </si>
  <si>
    <t>шт</t>
  </si>
  <si>
    <t>кв.м.</t>
  </si>
  <si>
    <t>%</t>
  </si>
  <si>
    <t>Квт</t>
  </si>
  <si>
    <t>усл</t>
  </si>
  <si>
    <t>Страхование системы газопотребления</t>
  </si>
  <si>
    <t>Аварийное обслуживание котельной</t>
  </si>
  <si>
    <t>Техническое обслуживание котельной</t>
  </si>
  <si>
    <t>Начисленные средства всего</t>
  </si>
  <si>
    <t>Оплачено средств всего</t>
  </si>
  <si>
    <t>Отчет  за 2019 год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</si>
  <si>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</si>
  <si>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</si>
  <si>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</si>
  <si>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</si>
  <si>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</si>
  <si>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</si>
  <si>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</si>
  <si>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</si>
  <si>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</si>
  <si>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Должники на 31.12.2019</t>
  </si>
  <si>
    <t>Выезд бригад</t>
  </si>
  <si>
    <t>Выезд Бригад</t>
  </si>
  <si>
    <t>Опрессовка системы центрального отопления</t>
  </si>
  <si>
    <t>Постоянные статьи</t>
  </si>
  <si>
    <t>Статьи содержание и ремонт</t>
  </si>
  <si>
    <t>ИТОГО</t>
  </si>
  <si>
    <t>Выполнено работ</t>
  </si>
  <si>
    <t>2+4-5-6-7</t>
  </si>
  <si>
    <t>Электротехнические работы</t>
  </si>
  <si>
    <t>Сантехнические работы</t>
  </si>
  <si>
    <t>Работы по содержанию дома и придомовой территории</t>
  </si>
  <si>
    <t>Строительно-ремонтные работы</t>
  </si>
  <si>
    <t>Аварийное обслуживание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</si>
</sst>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vertical="center"/>
    </xf>
    <xf numFmtId="14" fontId="5" fillId="0" borderId="1" xfId="0" applyNumberFormat="1" applyFont="1" applyFill="1" applyBorder="1"/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wrapText="1"/>
    </xf>
    <xf numFmtId="14" fontId="8" fillId="0" borderId="10" xfId="0" applyNumberFormat="1" applyFont="1" applyFill="1" applyBorder="1" applyAlignment="1">
      <alignment wrapText="1"/>
    </xf>
    <xf numFmtId="14" fontId="8" fillId="0" borderId="5" xfId="0" applyNumberFormat="1" applyFont="1" applyFill="1" applyBorder="1" applyAlignment="1"/>
    <xf numFmtId="14" fontId="8" fillId="0" borderId="13" xfId="0" applyNumberFormat="1" applyFont="1" applyFill="1" applyBorder="1" applyAlignment="1">
      <alignment wrapText="1"/>
    </xf>
    <xf numFmtId="14" fontId="8" fillId="0" borderId="5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/>
    <xf numFmtId="14" fontId="5" fillId="0" borderId="10" xfId="0" applyNumberFormat="1" applyFont="1" applyFill="1" applyBorder="1" applyAlignment="1">
      <alignment horizontal="right" wrapText="1"/>
    </xf>
    <xf numFmtId="14" fontId="5" fillId="0" borderId="10" xfId="0" applyNumberFormat="1" applyFont="1" applyFill="1" applyBorder="1"/>
    <xf numFmtId="4" fontId="4" fillId="0" borderId="4" xfId="0" applyNumberFormat="1" applyFont="1" applyBorder="1"/>
    <xf numFmtId="14" fontId="5" fillId="0" borderId="5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5" fillId="0" borderId="19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right" vertical="center" wrapText="1"/>
    </xf>
    <xf numFmtId="14" fontId="5" fillId="0" borderId="10" xfId="0" applyNumberFormat="1" applyFont="1" applyBorder="1" applyAlignment="1">
      <alignment horizontal="right" wrapText="1"/>
    </xf>
    <xf numFmtId="14" fontId="5" fillId="0" borderId="5" xfId="0" applyNumberFormat="1" applyFont="1" applyBorder="1"/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4" fontId="8" fillId="0" borderId="10" xfId="0" applyNumberFormat="1" applyFont="1" applyBorder="1"/>
    <xf numFmtId="14" fontId="8" fillId="0" borderId="5" xfId="0" applyNumberFormat="1" applyFont="1" applyBorder="1" applyAlignment="1">
      <alignment horizontal="right" wrapText="1"/>
    </xf>
    <xf numFmtId="14" fontId="8" fillId="0" borderId="5" xfId="0" applyNumberFormat="1" applyFont="1" applyBorder="1"/>
    <xf numFmtId="14" fontId="8" fillId="0" borderId="10" xfId="0" applyNumberFormat="1" applyFont="1" applyBorder="1" applyAlignment="1">
      <alignment wrapText="1"/>
    </xf>
    <xf numFmtId="14" fontId="8" fillId="0" borderId="13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8" fillId="0" borderId="1" xfId="0" applyNumberFormat="1" applyFont="1" applyBorder="1"/>
    <xf numFmtId="0" fontId="6" fillId="0" borderId="10" xfId="0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14" fontId="5" fillId="0" borderId="10" xfId="0" applyNumberFormat="1" applyFont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/>
    </xf>
    <xf numFmtId="4" fontId="4" fillId="0" borderId="11" xfId="0" applyNumberFormat="1" applyFont="1" applyBorder="1"/>
    <xf numFmtId="4" fontId="4" fillId="0" borderId="11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5" fillId="0" borderId="18" xfId="0" applyNumberFormat="1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right"/>
    </xf>
    <xf numFmtId="14" fontId="8" fillId="0" borderId="20" xfId="0" applyNumberFormat="1" applyFont="1" applyFill="1" applyBorder="1"/>
    <xf numFmtId="4" fontId="5" fillId="0" borderId="26" xfId="0" applyNumberFormat="1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5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 shrinkToFit="1"/>
    </xf>
    <xf numFmtId="14" fontId="8" fillId="0" borderId="20" xfId="0" applyNumberFormat="1" applyFont="1" applyBorder="1"/>
    <xf numFmtId="0" fontId="5" fillId="0" borderId="21" xfId="0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4" fillId="0" borderId="27" xfId="0" applyNumberFormat="1" applyFont="1" applyBorder="1"/>
    <xf numFmtId="0" fontId="7" fillId="0" borderId="15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31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5" fillId="0" borderId="1" xfId="0" applyNumberFormat="1" applyFont="1" applyFill="1" applyBorder="1"/>
    <xf numFmtId="0" fontId="5" fillId="0" borderId="57" xfId="0" applyFont="1" applyBorder="1" applyAlignment="1">
      <alignment wrapText="1"/>
    </xf>
    <xf numFmtId="0" fontId="5" fillId="0" borderId="57" xfId="0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Border="1"/>
    <xf numFmtId="0" fontId="5" fillId="0" borderId="23" xfId="0" applyFont="1" applyBorder="1" applyAlignment="1">
      <alignment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14" fillId="0" borderId="41" xfId="0" applyNumberFormat="1" applyFont="1" applyBorder="1" applyAlignment="1">
      <alignment horizontal="center" vertical="center" wrapText="1"/>
    </xf>
    <xf numFmtId="0" fontId="14" fillId="0" borderId="42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4" fontId="8" fillId="0" borderId="47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7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wrapText="1"/>
    </xf>
    <xf numFmtId="4" fontId="0" fillId="0" borderId="0" xfId="0" applyNumberFormat="1" applyFill="1" applyBorder="1"/>
    <xf numFmtId="0" fontId="0" fillId="0" borderId="0" xfId="0" applyFont="1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5"/>
  <sheetViews>
    <sheetView tabSelected="1" topLeftCell="A121" workbookViewId="0">
      <selection activeCell="K175" sqref="K175"/>
    </sheetView>
  </sheetViews>
  <sheetFormatPr defaultRowHeight="15" x14ac:dyDescent="0.25"/>
  <cols>
    <col min="1" max="1" width="14.85546875" customWidth="1"/>
    <col min="2" max="2" width="26.85546875" style="4" customWidth="1"/>
    <col min="3" max="3" width="15.5703125" style="3" customWidth="1"/>
    <col min="4" max="4" width="13" style="3" customWidth="1"/>
    <col min="5" max="5" width="12.85546875" style="3" customWidth="1"/>
    <col min="6" max="6" width="15.42578125" style="2" customWidth="1"/>
    <col min="7" max="7" width="17.7109375" customWidth="1"/>
  </cols>
  <sheetData>
    <row r="1" spans="1:8" ht="18" x14ac:dyDescent="0.25">
      <c r="A1" s="161" t="s">
        <v>21</v>
      </c>
      <c r="B1" s="161"/>
      <c r="C1" s="161"/>
      <c r="D1" s="161"/>
      <c r="E1" s="161"/>
      <c r="F1" s="161"/>
    </row>
    <row r="2" spans="1:8" ht="18.75" thickBot="1" x14ac:dyDescent="0.3">
      <c r="A2" s="162" t="s">
        <v>54</v>
      </c>
      <c r="B2" s="162"/>
      <c r="C2" s="162"/>
      <c r="D2" s="162"/>
      <c r="E2" s="162"/>
      <c r="F2" s="162"/>
    </row>
    <row r="3" spans="1:8" ht="32.450000000000003" customHeight="1" x14ac:dyDescent="0.25">
      <c r="A3" s="163" t="s">
        <v>35</v>
      </c>
      <c r="B3" s="164"/>
      <c r="C3" s="23" t="s">
        <v>38</v>
      </c>
      <c r="D3" s="167" t="s">
        <v>39</v>
      </c>
      <c r="E3" s="168"/>
      <c r="F3" s="169"/>
      <c r="H3">
        <v>0.8</v>
      </c>
    </row>
    <row r="4" spans="1:8" ht="45.75" thickBot="1" x14ac:dyDescent="0.3">
      <c r="A4" s="165" t="s">
        <v>36</v>
      </c>
      <c r="B4" s="166"/>
      <c r="C4" s="117" t="s">
        <v>37</v>
      </c>
      <c r="D4" s="117" t="s">
        <v>18</v>
      </c>
      <c r="E4" s="124"/>
      <c r="F4" s="118" t="s">
        <v>40</v>
      </c>
      <c r="H4">
        <v>1.4</v>
      </c>
    </row>
    <row r="5" spans="1:8" ht="15" customHeight="1" x14ac:dyDescent="0.25">
      <c r="A5" s="63">
        <v>1</v>
      </c>
      <c r="B5" s="170" t="s">
        <v>26</v>
      </c>
      <c r="C5" s="171"/>
      <c r="D5" s="171"/>
      <c r="E5" s="172"/>
      <c r="F5" s="116">
        <v>960858.11</v>
      </c>
    </row>
    <row r="6" spans="1:8" ht="15" customHeight="1" x14ac:dyDescent="0.25">
      <c r="A6" s="63">
        <v>2</v>
      </c>
      <c r="B6" s="173" t="s">
        <v>27</v>
      </c>
      <c r="C6" s="174"/>
      <c r="D6" s="174"/>
      <c r="E6" s="175"/>
      <c r="F6" s="54">
        <v>-220342.94</v>
      </c>
    </row>
    <row r="7" spans="1:8" ht="19.899999999999999" customHeight="1" x14ac:dyDescent="0.25">
      <c r="A7" s="63">
        <v>3</v>
      </c>
      <c r="B7" s="173" t="s">
        <v>52</v>
      </c>
      <c r="C7" s="174"/>
      <c r="D7" s="174"/>
      <c r="E7" s="175"/>
      <c r="F7" s="55">
        <v>6593152.7199999997</v>
      </c>
    </row>
    <row r="8" spans="1:8" ht="14.45" customHeight="1" thickBot="1" x14ac:dyDescent="0.3">
      <c r="A8" s="64">
        <v>4</v>
      </c>
      <c r="B8" s="179" t="s">
        <v>53</v>
      </c>
      <c r="C8" s="180"/>
      <c r="D8" s="180"/>
      <c r="E8" s="181"/>
      <c r="F8" s="26">
        <v>7158232.7400000002</v>
      </c>
    </row>
    <row r="9" spans="1:8" ht="15.75" thickBot="1" x14ac:dyDescent="0.3">
      <c r="A9" s="1"/>
    </row>
    <row r="10" spans="1:8" ht="16.5" thickBot="1" x14ac:dyDescent="0.3">
      <c r="A10" s="32"/>
      <c r="B10" s="188" t="s">
        <v>34</v>
      </c>
      <c r="C10" s="189"/>
      <c r="D10" s="189"/>
      <c r="E10" s="189"/>
      <c r="F10" s="190"/>
    </row>
    <row r="11" spans="1:8" ht="15.75" thickBot="1" x14ac:dyDescent="0.3">
      <c r="A11" s="39"/>
      <c r="B11" s="40" t="s">
        <v>41</v>
      </c>
      <c r="C11" s="40" t="s">
        <v>42</v>
      </c>
      <c r="D11" s="182" t="s">
        <v>43</v>
      </c>
      <c r="E11" s="183"/>
      <c r="F11" s="41" t="s">
        <v>32</v>
      </c>
    </row>
    <row r="12" spans="1:8" ht="15.75" thickBot="1" x14ac:dyDescent="0.3">
      <c r="A12" s="258" t="s">
        <v>29</v>
      </c>
      <c r="B12" s="259"/>
      <c r="C12" s="259"/>
      <c r="D12" s="259"/>
      <c r="E12" s="259"/>
      <c r="F12" s="260"/>
      <c r="G12" s="5"/>
    </row>
    <row r="13" spans="1:8" ht="18.75" customHeight="1" x14ac:dyDescent="0.25">
      <c r="A13" s="44"/>
      <c r="B13" s="59" t="s">
        <v>73</v>
      </c>
      <c r="C13" s="60"/>
      <c r="D13" s="184"/>
      <c r="E13" s="185"/>
      <c r="F13" s="61">
        <v>384.88</v>
      </c>
    </row>
    <row r="14" spans="1:8" ht="18.75" customHeight="1" x14ac:dyDescent="0.25">
      <c r="A14" s="43"/>
      <c r="B14" s="58" t="s">
        <v>74</v>
      </c>
      <c r="C14" s="57"/>
      <c r="D14" s="186"/>
      <c r="E14" s="187"/>
      <c r="F14" s="62">
        <v>29727.1</v>
      </c>
    </row>
    <row r="15" spans="1:8" ht="27.75" customHeight="1" x14ac:dyDescent="0.25">
      <c r="A15" s="43"/>
      <c r="B15" s="58" t="s">
        <v>75</v>
      </c>
      <c r="C15" s="57"/>
      <c r="D15" s="186"/>
      <c r="E15" s="187"/>
      <c r="F15" s="62">
        <v>15570.7</v>
      </c>
    </row>
    <row r="16" spans="1:8" ht="16.5" customHeight="1" x14ac:dyDescent="0.25">
      <c r="A16" s="43"/>
      <c r="B16" s="58" t="s">
        <v>65</v>
      </c>
      <c r="C16" s="57" t="s">
        <v>44</v>
      </c>
      <c r="D16" s="186">
        <v>5</v>
      </c>
      <c r="E16" s="187"/>
      <c r="F16" s="62">
        <v>1150</v>
      </c>
    </row>
    <row r="17" spans="1:7" ht="24" customHeight="1" x14ac:dyDescent="0.25">
      <c r="A17" s="43"/>
      <c r="B17" s="52" t="s">
        <v>14</v>
      </c>
      <c r="C17" s="20" t="s">
        <v>45</v>
      </c>
      <c r="D17" s="221">
        <v>12239.3</v>
      </c>
      <c r="E17" s="222"/>
      <c r="F17" s="100">
        <f>D17*2.25</f>
        <v>27538.424999999999</v>
      </c>
    </row>
    <row r="18" spans="1:7" ht="27" customHeight="1" x14ac:dyDescent="0.25">
      <c r="A18" s="43"/>
      <c r="B18" s="50" t="s">
        <v>13</v>
      </c>
      <c r="C18" s="53" t="s">
        <v>47</v>
      </c>
      <c r="D18" s="223">
        <v>3430</v>
      </c>
      <c r="E18" s="224"/>
      <c r="F18" s="51">
        <v>13342.7</v>
      </c>
    </row>
    <row r="19" spans="1:7" ht="25.15" customHeight="1" x14ac:dyDescent="0.25">
      <c r="A19" s="43"/>
      <c r="B19" s="50" t="s">
        <v>20</v>
      </c>
      <c r="C19" s="53" t="s">
        <v>46</v>
      </c>
      <c r="D19" s="223">
        <v>1.5</v>
      </c>
      <c r="E19" s="224"/>
      <c r="F19" s="51">
        <v>10908.93</v>
      </c>
    </row>
    <row r="20" spans="1:7" ht="25.15" customHeight="1" x14ac:dyDescent="0.25">
      <c r="A20" s="18"/>
      <c r="B20" s="65" t="s">
        <v>50</v>
      </c>
      <c r="C20" s="66" t="s">
        <v>45</v>
      </c>
      <c r="D20" s="215">
        <v>12239.3</v>
      </c>
      <c r="E20" s="216"/>
      <c r="F20" s="67">
        <f>D20*H3</f>
        <v>9791.44</v>
      </c>
    </row>
    <row r="21" spans="1:7" ht="25.15" customHeight="1" thickBot="1" x14ac:dyDescent="0.3">
      <c r="A21" s="18"/>
      <c r="B21" s="65" t="s">
        <v>51</v>
      </c>
      <c r="C21" s="66" t="s">
        <v>45</v>
      </c>
      <c r="D21" s="215">
        <v>12239.3</v>
      </c>
      <c r="E21" s="216"/>
      <c r="F21" s="67">
        <f>D21*H4</f>
        <v>17135.019999999997</v>
      </c>
    </row>
    <row r="22" spans="1:7" ht="15.75" thickBot="1" x14ac:dyDescent="0.3">
      <c r="A22" s="101"/>
      <c r="B22" s="218" t="s">
        <v>33</v>
      </c>
      <c r="C22" s="219"/>
      <c r="D22" s="219"/>
      <c r="E22" s="220"/>
      <c r="F22" s="25">
        <f>SUM(F12:F21)</f>
        <v>125549.19499999998</v>
      </c>
    </row>
    <row r="23" spans="1:7" ht="15.75" thickBot="1" x14ac:dyDescent="0.3">
      <c r="A23" s="225" t="s">
        <v>30</v>
      </c>
      <c r="B23" s="226"/>
      <c r="C23" s="226"/>
      <c r="D23" s="226"/>
      <c r="E23" s="227"/>
      <c r="F23" s="227"/>
      <c r="G23" s="5"/>
    </row>
    <row r="24" spans="1:7" ht="19.5" customHeight="1" x14ac:dyDescent="0.25">
      <c r="A24" s="45"/>
      <c r="B24" s="59" t="s">
        <v>73</v>
      </c>
      <c r="C24" s="60"/>
      <c r="D24" s="184"/>
      <c r="E24" s="185"/>
      <c r="F24" s="98">
        <v>6088.8</v>
      </c>
    </row>
    <row r="25" spans="1:7" ht="15.75" customHeight="1" x14ac:dyDescent="0.25">
      <c r="A25" s="47"/>
      <c r="B25" s="58" t="s">
        <v>74</v>
      </c>
      <c r="C25" s="57"/>
      <c r="D25" s="186"/>
      <c r="E25" s="187"/>
      <c r="F25" s="99">
        <v>14689.28</v>
      </c>
    </row>
    <row r="26" spans="1:7" ht="24" customHeight="1" x14ac:dyDescent="0.25">
      <c r="A26" s="47"/>
      <c r="B26" s="58" t="s">
        <v>76</v>
      </c>
      <c r="C26" s="57"/>
      <c r="D26" s="151"/>
      <c r="E26" s="152"/>
      <c r="F26" s="99">
        <v>27200</v>
      </c>
    </row>
    <row r="27" spans="1:7" ht="29.25" customHeight="1" x14ac:dyDescent="0.25">
      <c r="A27" s="43"/>
      <c r="B27" s="58" t="s">
        <v>75</v>
      </c>
      <c r="C27" s="57"/>
      <c r="D27" s="186"/>
      <c r="E27" s="187"/>
      <c r="F27" s="99">
        <v>13296</v>
      </c>
    </row>
    <row r="28" spans="1:7" ht="14.45" customHeight="1" x14ac:dyDescent="0.25">
      <c r="A28" s="18"/>
      <c r="B28" s="58" t="s">
        <v>65</v>
      </c>
      <c r="C28" s="57" t="s">
        <v>44</v>
      </c>
      <c r="D28" s="186">
        <v>5</v>
      </c>
      <c r="E28" s="187"/>
      <c r="F28" s="104">
        <v>1150</v>
      </c>
    </row>
    <row r="29" spans="1:7" ht="24.6" customHeight="1" x14ac:dyDescent="0.25">
      <c r="A29" s="18"/>
      <c r="B29" s="52" t="s">
        <v>14</v>
      </c>
      <c r="C29" s="20" t="s">
        <v>45</v>
      </c>
      <c r="D29" s="221">
        <v>12239.3</v>
      </c>
      <c r="E29" s="222"/>
      <c r="F29" s="19">
        <f>D29*2.25</f>
        <v>27538.424999999999</v>
      </c>
    </row>
    <row r="30" spans="1:7" ht="28.9" customHeight="1" x14ac:dyDescent="0.25">
      <c r="A30" s="18"/>
      <c r="B30" s="50" t="s">
        <v>13</v>
      </c>
      <c r="C30" s="53" t="s">
        <v>47</v>
      </c>
      <c r="D30" s="223">
        <v>3211</v>
      </c>
      <c r="E30" s="224"/>
      <c r="F30" s="19">
        <v>12490.79</v>
      </c>
    </row>
    <row r="31" spans="1:7" ht="28.15" customHeight="1" x14ac:dyDescent="0.25">
      <c r="A31" s="18"/>
      <c r="B31" s="50" t="s">
        <v>20</v>
      </c>
      <c r="C31" s="53" t="s">
        <v>46</v>
      </c>
      <c r="D31" s="223">
        <v>1.5</v>
      </c>
      <c r="E31" s="224"/>
      <c r="F31" s="19">
        <v>10908.93</v>
      </c>
    </row>
    <row r="32" spans="1:7" ht="24.6" customHeight="1" x14ac:dyDescent="0.25">
      <c r="A32" s="18"/>
      <c r="B32" s="65" t="s">
        <v>50</v>
      </c>
      <c r="C32" s="66" t="s">
        <v>45</v>
      </c>
      <c r="D32" s="215">
        <v>12239.3</v>
      </c>
      <c r="E32" s="216"/>
      <c r="F32" s="67">
        <f>D32*H3</f>
        <v>9791.44</v>
      </c>
    </row>
    <row r="33" spans="1:17" ht="29.25" customHeight="1" thickBot="1" x14ac:dyDescent="0.3">
      <c r="A33" s="153"/>
      <c r="B33" s="154" t="s">
        <v>51</v>
      </c>
      <c r="C33" s="155" t="s">
        <v>45</v>
      </c>
      <c r="D33" s="256">
        <v>12239.3</v>
      </c>
      <c r="E33" s="257"/>
      <c r="F33" s="156">
        <f>D33*H4</f>
        <v>17135.019999999997</v>
      </c>
    </row>
    <row r="34" spans="1:17" ht="15.75" thickBot="1" x14ac:dyDescent="0.3">
      <c r="A34" s="157"/>
      <c r="B34" s="218" t="s">
        <v>33</v>
      </c>
      <c r="C34" s="219"/>
      <c r="D34" s="219"/>
      <c r="E34" s="220"/>
      <c r="F34" s="158">
        <f>SUM(F24:F33)</f>
        <v>140288.685</v>
      </c>
    </row>
    <row r="35" spans="1:17" ht="15.6" customHeight="1" thickBot="1" x14ac:dyDescent="0.3">
      <c r="A35" s="188" t="s">
        <v>31</v>
      </c>
      <c r="B35" s="189"/>
      <c r="C35" s="189"/>
      <c r="D35" s="189"/>
      <c r="E35" s="189"/>
      <c r="F35" s="189"/>
      <c r="G35" s="5"/>
    </row>
    <row r="36" spans="1:17" ht="16.5" customHeight="1" x14ac:dyDescent="0.25">
      <c r="A36" s="34"/>
      <c r="B36" s="59" t="s">
        <v>73</v>
      </c>
      <c r="C36" s="60"/>
      <c r="D36" s="184"/>
      <c r="E36" s="185"/>
      <c r="F36" s="97">
        <v>8761.4599999999991</v>
      </c>
    </row>
    <row r="37" spans="1:17" ht="14.45" customHeight="1" x14ac:dyDescent="0.25">
      <c r="A37" s="35"/>
      <c r="B37" s="58" t="s">
        <v>74</v>
      </c>
      <c r="C37" s="57"/>
      <c r="D37" s="186"/>
      <c r="E37" s="187"/>
      <c r="F37" s="46">
        <v>11801.64</v>
      </c>
    </row>
    <row r="38" spans="1:17" ht="27.6" customHeight="1" x14ac:dyDescent="0.25">
      <c r="A38" s="36"/>
      <c r="B38" s="58" t="s">
        <v>75</v>
      </c>
      <c r="C38" s="57"/>
      <c r="D38" s="186"/>
      <c r="E38" s="187"/>
      <c r="F38" s="46">
        <v>10356</v>
      </c>
    </row>
    <row r="39" spans="1:17" ht="16.899999999999999" customHeight="1" x14ac:dyDescent="0.25">
      <c r="A39" s="37"/>
      <c r="B39" s="58" t="s">
        <v>65</v>
      </c>
      <c r="C39" s="57" t="s">
        <v>44</v>
      </c>
      <c r="D39" s="186">
        <v>6</v>
      </c>
      <c r="E39" s="229"/>
      <c r="F39" s="122">
        <v>1380</v>
      </c>
      <c r="K39" s="10"/>
      <c r="L39" s="33"/>
      <c r="M39" s="29"/>
      <c r="N39" s="29"/>
      <c r="O39" s="29"/>
      <c r="P39" s="177"/>
      <c r="Q39" s="10"/>
    </row>
    <row r="40" spans="1:17" ht="25.9" customHeight="1" x14ac:dyDescent="0.25">
      <c r="A40" s="28"/>
      <c r="B40" s="49" t="s">
        <v>14</v>
      </c>
      <c r="C40" s="20" t="s">
        <v>45</v>
      </c>
      <c r="D40" s="221">
        <v>12239.3</v>
      </c>
      <c r="E40" s="228"/>
      <c r="F40" s="56">
        <f>D40*2.25</f>
        <v>27538.424999999999</v>
      </c>
      <c r="K40" s="10"/>
      <c r="L40" s="33"/>
      <c r="M40" s="176"/>
      <c r="N40" s="176"/>
      <c r="O40" s="176"/>
      <c r="P40" s="177"/>
      <c r="Q40" s="10"/>
    </row>
    <row r="41" spans="1:17" ht="25.15" customHeight="1" x14ac:dyDescent="0.25">
      <c r="A41" s="28"/>
      <c r="B41" s="48" t="s">
        <v>20</v>
      </c>
      <c r="C41" s="53" t="s">
        <v>46</v>
      </c>
      <c r="D41" s="223">
        <v>1.5</v>
      </c>
      <c r="E41" s="231"/>
      <c r="F41" s="56">
        <v>10908.93</v>
      </c>
      <c r="K41" s="10"/>
      <c r="L41" s="33"/>
      <c r="M41" s="176"/>
      <c r="N41" s="176"/>
      <c r="O41" s="176"/>
      <c r="P41" s="177"/>
      <c r="Q41" s="10"/>
    </row>
    <row r="42" spans="1:17" ht="25.5" customHeight="1" x14ac:dyDescent="0.25">
      <c r="A42" s="28"/>
      <c r="B42" s="50" t="s">
        <v>49</v>
      </c>
      <c r="C42" s="53" t="s">
        <v>48</v>
      </c>
      <c r="D42" s="223">
        <v>1</v>
      </c>
      <c r="E42" s="231"/>
      <c r="F42" s="56">
        <v>9900</v>
      </c>
      <c r="K42" s="10"/>
      <c r="L42" s="33"/>
      <c r="M42" s="176"/>
      <c r="N42" s="176"/>
      <c r="O42" s="176"/>
      <c r="P42" s="177"/>
      <c r="Q42" s="10"/>
    </row>
    <row r="43" spans="1:17" ht="25.5" customHeight="1" x14ac:dyDescent="0.25">
      <c r="A43" s="28"/>
      <c r="B43" s="65" t="s">
        <v>50</v>
      </c>
      <c r="C43" s="66" t="s">
        <v>45</v>
      </c>
      <c r="D43" s="215">
        <v>12239.3</v>
      </c>
      <c r="E43" s="216"/>
      <c r="F43" s="67">
        <f>D43*H3</f>
        <v>9791.44</v>
      </c>
      <c r="K43" s="10"/>
      <c r="L43" s="33"/>
      <c r="M43" s="29"/>
      <c r="N43" s="29"/>
      <c r="O43" s="29"/>
      <c r="P43" s="177"/>
      <c r="Q43" s="10"/>
    </row>
    <row r="44" spans="1:17" ht="25.5" customHeight="1" x14ac:dyDescent="0.25">
      <c r="A44" s="28"/>
      <c r="B44" s="65" t="s">
        <v>51</v>
      </c>
      <c r="C44" s="66" t="s">
        <v>45</v>
      </c>
      <c r="D44" s="215">
        <v>12239.3</v>
      </c>
      <c r="E44" s="216"/>
      <c r="F44" s="67">
        <f>D44*H4</f>
        <v>17135.019999999997</v>
      </c>
      <c r="K44" s="10"/>
      <c r="L44" s="33"/>
      <c r="M44" s="29"/>
      <c r="N44" s="29"/>
      <c r="O44" s="29"/>
      <c r="P44" s="177"/>
      <c r="Q44" s="10"/>
    </row>
    <row r="45" spans="1:17" ht="28.15" customHeight="1" thickBot="1" x14ac:dyDescent="0.3">
      <c r="A45" s="105"/>
      <c r="B45" s="102" t="s">
        <v>13</v>
      </c>
      <c r="C45" s="103" t="s">
        <v>47</v>
      </c>
      <c r="D45" s="217">
        <v>1129</v>
      </c>
      <c r="E45" s="230"/>
      <c r="F45" s="106">
        <v>4391.8100000000004</v>
      </c>
      <c r="K45" s="10"/>
      <c r="L45" s="33"/>
      <c r="M45" s="178"/>
      <c r="N45" s="178"/>
      <c r="O45" s="178"/>
      <c r="P45" s="177"/>
      <c r="Q45" s="10"/>
    </row>
    <row r="46" spans="1:17" ht="14.45" customHeight="1" thickBot="1" x14ac:dyDescent="0.3">
      <c r="A46" s="101"/>
      <c r="B46" s="218" t="s">
        <v>33</v>
      </c>
      <c r="C46" s="219"/>
      <c r="D46" s="219"/>
      <c r="E46" s="220"/>
      <c r="F46" s="25">
        <f>SUM(F36:F45)</f>
        <v>111964.72499999998</v>
      </c>
      <c r="K46" s="10"/>
      <c r="L46" s="10"/>
      <c r="M46" s="10"/>
      <c r="N46" s="10"/>
      <c r="O46" s="10"/>
      <c r="P46" s="10"/>
      <c r="Q46" s="10"/>
    </row>
    <row r="47" spans="1:17" ht="18.600000000000001" customHeight="1" thickBot="1" x14ac:dyDescent="0.3">
      <c r="A47" s="232" t="s">
        <v>55</v>
      </c>
      <c r="B47" s="233"/>
      <c r="C47" s="233"/>
      <c r="D47" s="233"/>
      <c r="E47" s="233"/>
      <c r="F47" s="234"/>
    </row>
    <row r="48" spans="1:17" ht="17.25" customHeight="1" x14ac:dyDescent="0.25">
      <c r="A48" s="68"/>
      <c r="B48" s="59" t="s">
        <v>73</v>
      </c>
      <c r="C48" s="60"/>
      <c r="D48" s="184"/>
      <c r="E48" s="185"/>
      <c r="F48" s="61">
        <v>23412.48</v>
      </c>
    </row>
    <row r="49" spans="1:6" ht="15.75" customHeight="1" x14ac:dyDescent="0.25">
      <c r="A49" s="69"/>
      <c r="B49" s="58" t="s">
        <v>74</v>
      </c>
      <c r="C49" s="57"/>
      <c r="D49" s="186"/>
      <c r="E49" s="187"/>
      <c r="F49" s="62">
        <v>39215.269999999997</v>
      </c>
    </row>
    <row r="50" spans="1:6" ht="26.25" customHeight="1" x14ac:dyDescent="0.25">
      <c r="A50" s="69"/>
      <c r="B50" s="58" t="s">
        <v>76</v>
      </c>
      <c r="C50" s="57"/>
      <c r="D50" s="151"/>
      <c r="E50" s="152"/>
      <c r="F50" s="62">
        <v>11562.96</v>
      </c>
    </row>
    <row r="51" spans="1:6" ht="27" customHeight="1" x14ac:dyDescent="0.25">
      <c r="A51" s="69"/>
      <c r="B51" s="58" t="s">
        <v>75</v>
      </c>
      <c r="C51" s="57"/>
      <c r="D51" s="186"/>
      <c r="E51" s="187"/>
      <c r="F51" s="62">
        <v>18998</v>
      </c>
    </row>
    <row r="52" spans="1:6" ht="18.600000000000001" customHeight="1" x14ac:dyDescent="0.25">
      <c r="A52" s="69"/>
      <c r="B52" s="58" t="s">
        <v>65</v>
      </c>
      <c r="C52" s="57" t="s">
        <v>44</v>
      </c>
      <c r="D52" s="186">
        <v>8</v>
      </c>
      <c r="E52" s="187"/>
      <c r="F52" s="108">
        <v>1840</v>
      </c>
    </row>
    <row r="53" spans="1:6" ht="27.75" customHeight="1" x14ac:dyDescent="0.25">
      <c r="A53" s="69"/>
      <c r="B53" s="70" t="s">
        <v>14</v>
      </c>
      <c r="C53" s="93" t="s">
        <v>45</v>
      </c>
      <c r="D53" s="235">
        <v>12239.3</v>
      </c>
      <c r="E53" s="236"/>
      <c r="F53" s="72">
        <f>D53*2.25</f>
        <v>27538.424999999999</v>
      </c>
    </row>
    <row r="54" spans="1:6" ht="26.25" customHeight="1" x14ac:dyDescent="0.25">
      <c r="A54" s="69"/>
      <c r="B54" s="65" t="s">
        <v>13</v>
      </c>
      <c r="C54" s="66" t="s">
        <v>47</v>
      </c>
      <c r="D54" s="215">
        <v>1945</v>
      </c>
      <c r="E54" s="216"/>
      <c r="F54" s="72">
        <v>7566.05</v>
      </c>
    </row>
    <row r="55" spans="1:6" ht="26.25" customHeight="1" x14ac:dyDescent="0.25">
      <c r="A55" s="69"/>
      <c r="B55" s="65" t="s">
        <v>20</v>
      </c>
      <c r="C55" s="66" t="s">
        <v>46</v>
      </c>
      <c r="D55" s="215">
        <v>1.5</v>
      </c>
      <c r="E55" s="216"/>
      <c r="F55" s="72">
        <v>8182.19</v>
      </c>
    </row>
    <row r="56" spans="1:6" ht="27.75" customHeight="1" x14ac:dyDescent="0.25">
      <c r="A56" s="69"/>
      <c r="B56" s="65" t="s">
        <v>50</v>
      </c>
      <c r="C56" s="66" t="s">
        <v>45</v>
      </c>
      <c r="D56" s="215">
        <v>12239.3</v>
      </c>
      <c r="E56" s="216"/>
      <c r="F56" s="67">
        <f>D56*H3</f>
        <v>9791.44</v>
      </c>
    </row>
    <row r="57" spans="1:6" ht="27.75" customHeight="1" thickBot="1" x14ac:dyDescent="0.3">
      <c r="A57" s="159"/>
      <c r="B57" s="154" t="s">
        <v>51</v>
      </c>
      <c r="C57" s="155" t="s">
        <v>45</v>
      </c>
      <c r="D57" s="256">
        <v>12239.3</v>
      </c>
      <c r="E57" s="257"/>
      <c r="F57" s="156">
        <f>D57*H4</f>
        <v>17135.019999999997</v>
      </c>
    </row>
    <row r="58" spans="1:6" ht="18.600000000000001" customHeight="1" thickBot="1" x14ac:dyDescent="0.3">
      <c r="A58" s="123"/>
      <c r="B58" s="239" t="s">
        <v>33</v>
      </c>
      <c r="C58" s="212"/>
      <c r="D58" s="212"/>
      <c r="E58" s="213"/>
      <c r="F58" s="114">
        <f>SUM(F47:F57)</f>
        <v>165241.83499999999</v>
      </c>
    </row>
    <row r="59" spans="1:6" ht="18.600000000000001" customHeight="1" thickBot="1" x14ac:dyDescent="0.3">
      <c r="A59" s="206" t="s">
        <v>56</v>
      </c>
      <c r="B59" s="207"/>
      <c r="C59" s="207"/>
      <c r="D59" s="207"/>
      <c r="E59" s="208"/>
      <c r="F59" s="208"/>
    </row>
    <row r="60" spans="1:6" ht="21" customHeight="1" x14ac:dyDescent="0.25">
      <c r="A60" s="73"/>
      <c r="B60" s="59" t="s">
        <v>73</v>
      </c>
      <c r="C60" s="60"/>
      <c r="D60" s="184"/>
      <c r="E60" s="185"/>
      <c r="F60" s="97">
        <v>4380.2</v>
      </c>
    </row>
    <row r="61" spans="1:6" ht="18.75" customHeight="1" x14ac:dyDescent="0.25">
      <c r="A61" s="74"/>
      <c r="B61" s="58" t="s">
        <v>74</v>
      </c>
      <c r="C61" s="57"/>
      <c r="D61" s="186"/>
      <c r="E61" s="187"/>
      <c r="F61" s="46">
        <v>5916</v>
      </c>
    </row>
    <row r="62" spans="1:6" ht="24.75" customHeight="1" x14ac:dyDescent="0.25">
      <c r="A62" s="75"/>
      <c r="B62" s="58" t="s">
        <v>75</v>
      </c>
      <c r="C62" s="57"/>
      <c r="D62" s="186"/>
      <c r="E62" s="187"/>
      <c r="F62" s="46">
        <v>36537.339999999997</v>
      </c>
    </row>
    <row r="63" spans="1:6" ht="18.600000000000001" customHeight="1" x14ac:dyDescent="0.25">
      <c r="A63" s="75"/>
      <c r="B63" s="111" t="s">
        <v>66</v>
      </c>
      <c r="C63" s="57" t="s">
        <v>44</v>
      </c>
      <c r="D63" s="186">
        <v>6</v>
      </c>
      <c r="E63" s="187"/>
      <c r="F63" s="46">
        <v>1404</v>
      </c>
    </row>
    <row r="64" spans="1:6" ht="27.75" customHeight="1" x14ac:dyDescent="0.25">
      <c r="A64" s="75"/>
      <c r="B64" s="70" t="s">
        <v>14</v>
      </c>
      <c r="C64" s="93" t="s">
        <v>45</v>
      </c>
      <c r="D64" s="235">
        <v>12239.3</v>
      </c>
      <c r="E64" s="236"/>
      <c r="F64" s="72">
        <f>D64*2.25</f>
        <v>27538.424999999999</v>
      </c>
    </row>
    <row r="65" spans="1:6" ht="27" customHeight="1" x14ac:dyDescent="0.25">
      <c r="A65" s="75"/>
      <c r="B65" s="65" t="s">
        <v>13</v>
      </c>
      <c r="C65" s="66" t="s">
        <v>47</v>
      </c>
      <c r="D65" s="215">
        <v>55</v>
      </c>
      <c r="E65" s="216"/>
      <c r="F65" s="72">
        <v>213.95</v>
      </c>
    </row>
    <row r="66" spans="1:6" ht="28.5" customHeight="1" x14ac:dyDescent="0.25">
      <c r="A66" s="75"/>
      <c r="B66" s="65" t="s">
        <v>20</v>
      </c>
      <c r="C66" s="66" t="s">
        <v>46</v>
      </c>
      <c r="D66" s="215">
        <v>1.5</v>
      </c>
      <c r="E66" s="216"/>
      <c r="F66" s="72">
        <v>8182.19</v>
      </c>
    </row>
    <row r="67" spans="1:6" ht="28.5" customHeight="1" x14ac:dyDescent="0.25">
      <c r="A67" s="75"/>
      <c r="B67" s="65" t="s">
        <v>50</v>
      </c>
      <c r="C67" s="66" t="s">
        <v>45</v>
      </c>
      <c r="D67" s="215">
        <v>12239.3</v>
      </c>
      <c r="E67" s="216"/>
      <c r="F67" s="67">
        <f>D67*H3</f>
        <v>9791.44</v>
      </c>
    </row>
    <row r="68" spans="1:6" ht="27.75" customHeight="1" thickBot="1" x14ac:dyDescent="0.3">
      <c r="A68" s="75"/>
      <c r="B68" s="65" t="s">
        <v>51</v>
      </c>
      <c r="C68" s="66" t="s">
        <v>45</v>
      </c>
      <c r="D68" s="215">
        <v>12239.3</v>
      </c>
      <c r="E68" s="216"/>
      <c r="F68" s="67">
        <f>D68*H4</f>
        <v>17135.019999999997</v>
      </c>
    </row>
    <row r="69" spans="1:6" ht="18.600000000000001" customHeight="1" thickBot="1" x14ac:dyDescent="0.3">
      <c r="A69" s="107"/>
      <c r="B69" s="239" t="s">
        <v>33</v>
      </c>
      <c r="C69" s="212"/>
      <c r="D69" s="212"/>
      <c r="E69" s="213"/>
      <c r="F69" s="85">
        <f>SUM(F60:F68)</f>
        <v>111098.565</v>
      </c>
    </row>
    <row r="70" spans="1:6" ht="18.600000000000001" customHeight="1" thickBot="1" x14ac:dyDescent="0.3">
      <c r="A70" s="209" t="s">
        <v>57</v>
      </c>
      <c r="B70" s="210"/>
      <c r="C70" s="210"/>
      <c r="D70" s="210"/>
      <c r="E70" s="210"/>
      <c r="F70" s="210"/>
    </row>
    <row r="71" spans="1:6" ht="18" customHeight="1" x14ac:dyDescent="0.25">
      <c r="A71" s="76"/>
      <c r="B71" s="59" t="s">
        <v>73</v>
      </c>
      <c r="C71" s="60"/>
      <c r="D71" s="184"/>
      <c r="E71" s="185"/>
      <c r="F71" s="97">
        <v>3623.14</v>
      </c>
    </row>
    <row r="72" spans="1:6" ht="18.600000000000001" customHeight="1" x14ac:dyDescent="0.25">
      <c r="A72" s="75"/>
      <c r="B72" s="58" t="s">
        <v>74</v>
      </c>
      <c r="C72" s="57"/>
      <c r="D72" s="186"/>
      <c r="E72" s="187"/>
      <c r="F72" s="46">
        <v>13390.76</v>
      </c>
    </row>
    <row r="73" spans="1:6" ht="24.75" customHeight="1" x14ac:dyDescent="0.25">
      <c r="A73" s="77"/>
      <c r="B73" s="58" t="s">
        <v>76</v>
      </c>
      <c r="C73" s="57"/>
      <c r="D73" s="151"/>
      <c r="E73" s="152"/>
      <c r="F73" s="46">
        <v>17951.64</v>
      </c>
    </row>
    <row r="74" spans="1:6" ht="27.75" customHeight="1" x14ac:dyDescent="0.25">
      <c r="A74" s="75"/>
      <c r="B74" s="58" t="s">
        <v>75</v>
      </c>
      <c r="C74" s="57"/>
      <c r="D74" s="186"/>
      <c r="E74" s="187"/>
      <c r="F74" s="46">
        <v>13296</v>
      </c>
    </row>
    <row r="75" spans="1:6" ht="19.5" customHeight="1" x14ac:dyDescent="0.25">
      <c r="A75" s="78"/>
      <c r="B75" s="58" t="s">
        <v>65</v>
      </c>
      <c r="C75" s="57" t="s">
        <v>44</v>
      </c>
      <c r="D75" s="186">
        <v>3</v>
      </c>
      <c r="E75" s="187"/>
      <c r="F75" s="46">
        <v>703.8</v>
      </c>
    </row>
    <row r="76" spans="1:6" ht="27" customHeight="1" x14ac:dyDescent="0.25">
      <c r="A76" s="79"/>
      <c r="B76" s="70" t="s">
        <v>14</v>
      </c>
      <c r="C76" s="93" t="s">
        <v>45</v>
      </c>
      <c r="D76" s="235">
        <v>12239.3</v>
      </c>
      <c r="E76" s="236"/>
      <c r="F76" s="72">
        <f>D76*2.25</f>
        <v>27538.424999999999</v>
      </c>
    </row>
    <row r="77" spans="1:6" ht="27" customHeight="1" x14ac:dyDescent="0.25">
      <c r="A77" s="79"/>
      <c r="B77" s="65" t="s">
        <v>20</v>
      </c>
      <c r="C77" s="66" t="s">
        <v>46</v>
      </c>
      <c r="D77" s="215">
        <v>1.5</v>
      </c>
      <c r="E77" s="216"/>
      <c r="F77" s="72">
        <v>8182.19</v>
      </c>
    </row>
    <row r="78" spans="1:6" ht="27" customHeight="1" x14ac:dyDescent="0.25">
      <c r="A78" s="79"/>
      <c r="B78" s="65" t="s">
        <v>50</v>
      </c>
      <c r="C78" s="66" t="s">
        <v>45</v>
      </c>
      <c r="D78" s="215">
        <v>12239.3</v>
      </c>
      <c r="E78" s="216"/>
      <c r="F78" s="67">
        <f>D78*H3</f>
        <v>9791.44</v>
      </c>
    </row>
    <row r="79" spans="1:6" ht="28.5" customHeight="1" x14ac:dyDescent="0.25">
      <c r="A79" s="79"/>
      <c r="B79" s="65" t="s">
        <v>51</v>
      </c>
      <c r="C79" s="66" t="s">
        <v>45</v>
      </c>
      <c r="D79" s="215">
        <v>12239.3</v>
      </c>
      <c r="E79" s="216"/>
      <c r="F79" s="67">
        <f>D79*H4</f>
        <v>17135.019999999997</v>
      </c>
    </row>
    <row r="80" spans="1:6" ht="27" customHeight="1" thickBot="1" x14ac:dyDescent="0.3">
      <c r="A80" s="112"/>
      <c r="B80" s="109" t="s">
        <v>13</v>
      </c>
      <c r="C80" s="110" t="s">
        <v>47</v>
      </c>
      <c r="D80" s="237">
        <v>4595</v>
      </c>
      <c r="E80" s="238"/>
      <c r="F80" s="84">
        <v>17874.55</v>
      </c>
    </row>
    <row r="81" spans="1:6" ht="18.600000000000001" customHeight="1" thickBot="1" x14ac:dyDescent="0.3">
      <c r="A81" s="107"/>
      <c r="B81" s="239" t="s">
        <v>33</v>
      </c>
      <c r="C81" s="212"/>
      <c r="D81" s="212"/>
      <c r="E81" s="213"/>
      <c r="F81" s="85">
        <f>SUM(F71:F80)</f>
        <v>129486.96500000001</v>
      </c>
    </row>
    <row r="82" spans="1:6" ht="18.600000000000001" customHeight="1" thickBot="1" x14ac:dyDescent="0.3">
      <c r="A82" s="211" t="s">
        <v>58</v>
      </c>
      <c r="B82" s="212"/>
      <c r="C82" s="212"/>
      <c r="D82" s="212"/>
      <c r="E82" s="212"/>
      <c r="F82" s="214"/>
    </row>
    <row r="83" spans="1:6" ht="15.75" customHeight="1" x14ac:dyDescent="0.25">
      <c r="A83" s="80"/>
      <c r="B83" s="59" t="s">
        <v>73</v>
      </c>
      <c r="C83" s="60"/>
      <c r="D83" s="184"/>
      <c r="E83" s="185"/>
      <c r="F83" s="61">
        <v>34421.9</v>
      </c>
    </row>
    <row r="84" spans="1:6" ht="13.5" customHeight="1" x14ac:dyDescent="0.25">
      <c r="A84" s="88"/>
      <c r="B84" s="58" t="s">
        <v>74</v>
      </c>
      <c r="C84" s="57"/>
      <c r="D84" s="186"/>
      <c r="E84" s="187"/>
      <c r="F84" s="62">
        <v>2633.64</v>
      </c>
    </row>
    <row r="85" spans="1:6" ht="27" customHeight="1" x14ac:dyDescent="0.25">
      <c r="A85" s="88"/>
      <c r="B85" s="58" t="s">
        <v>76</v>
      </c>
      <c r="C85" s="57"/>
      <c r="D85" s="151"/>
      <c r="E85" s="152"/>
      <c r="F85" s="62">
        <v>8798</v>
      </c>
    </row>
    <row r="86" spans="1:6" ht="26.25" customHeight="1" x14ac:dyDescent="0.25">
      <c r="A86" s="88"/>
      <c r="B86" s="58" t="s">
        <v>75</v>
      </c>
      <c r="C86" s="57"/>
      <c r="D86" s="186"/>
      <c r="E86" s="187"/>
      <c r="F86" s="62">
        <v>9054</v>
      </c>
    </row>
    <row r="87" spans="1:6" ht="18.600000000000001" customHeight="1" x14ac:dyDescent="0.25">
      <c r="A87" s="88"/>
      <c r="B87" s="58" t="s">
        <v>65</v>
      </c>
      <c r="C87" s="57" t="s">
        <v>44</v>
      </c>
      <c r="D87" s="186">
        <v>8</v>
      </c>
      <c r="E87" s="187"/>
      <c r="F87" s="62">
        <v>1840</v>
      </c>
    </row>
    <row r="88" spans="1:6" ht="26.25" customHeight="1" x14ac:dyDescent="0.25">
      <c r="A88" s="88"/>
      <c r="B88" s="65" t="s">
        <v>50</v>
      </c>
      <c r="C88" s="66" t="s">
        <v>45</v>
      </c>
      <c r="D88" s="215">
        <v>12239.3</v>
      </c>
      <c r="E88" s="216"/>
      <c r="F88" s="67">
        <f>D88*H3</f>
        <v>9791.44</v>
      </c>
    </row>
    <row r="89" spans="1:6" ht="29.25" customHeight="1" x14ac:dyDescent="0.25">
      <c r="A89" s="88"/>
      <c r="B89" s="65" t="s">
        <v>51</v>
      </c>
      <c r="C89" s="66" t="s">
        <v>45</v>
      </c>
      <c r="D89" s="215">
        <v>12239.3</v>
      </c>
      <c r="E89" s="216"/>
      <c r="F89" s="67">
        <f>D89*H4</f>
        <v>17135.019999999997</v>
      </c>
    </row>
    <row r="90" spans="1:6" ht="26.25" customHeight="1" x14ac:dyDescent="0.25">
      <c r="A90" s="88"/>
      <c r="B90" s="71" t="s">
        <v>20</v>
      </c>
      <c r="C90" s="93" t="s">
        <v>46</v>
      </c>
      <c r="D90" s="235">
        <v>1.5</v>
      </c>
      <c r="E90" s="236"/>
      <c r="F90" s="72">
        <v>1762.13</v>
      </c>
    </row>
    <row r="91" spans="1:6" ht="24" customHeight="1" thickBot="1" x14ac:dyDescent="0.3">
      <c r="A91" s="82"/>
      <c r="B91" s="90" t="s">
        <v>14</v>
      </c>
      <c r="C91" s="83" t="s">
        <v>45</v>
      </c>
      <c r="D91" s="237">
        <v>12239.3</v>
      </c>
      <c r="E91" s="238"/>
      <c r="F91" s="84">
        <f>D91*2.25</f>
        <v>27538.424999999999</v>
      </c>
    </row>
    <row r="92" spans="1:6" ht="18.600000000000001" customHeight="1" thickBot="1" x14ac:dyDescent="0.3">
      <c r="A92" s="211" t="s">
        <v>28</v>
      </c>
      <c r="B92" s="212"/>
      <c r="C92" s="212"/>
      <c r="D92" s="212"/>
      <c r="E92" s="213"/>
      <c r="F92" s="85">
        <f>SUM(F83:F91)</f>
        <v>112974.55500000001</v>
      </c>
    </row>
    <row r="93" spans="1:6" ht="18.600000000000001" customHeight="1" thickBot="1" x14ac:dyDescent="0.3">
      <c r="A93" s="211" t="s">
        <v>59</v>
      </c>
      <c r="B93" s="212"/>
      <c r="C93" s="212"/>
      <c r="D93" s="212"/>
      <c r="E93" s="212"/>
      <c r="F93" s="214"/>
    </row>
    <row r="94" spans="1:6" ht="15.75" customHeight="1" x14ac:dyDescent="0.25">
      <c r="A94" s="86"/>
      <c r="B94" s="59" t="s">
        <v>73</v>
      </c>
      <c r="C94" s="60"/>
      <c r="D94" s="184"/>
      <c r="E94" s="185"/>
      <c r="F94" s="61">
        <v>12664.26</v>
      </c>
    </row>
    <row r="95" spans="1:6" ht="14.25" customHeight="1" x14ac:dyDescent="0.25">
      <c r="A95" s="87"/>
      <c r="B95" s="58" t="s">
        <v>74</v>
      </c>
      <c r="C95" s="57"/>
      <c r="D95" s="186"/>
      <c r="E95" s="187"/>
      <c r="F95" s="62">
        <v>14179.68</v>
      </c>
    </row>
    <row r="96" spans="1:6" ht="26.25" customHeight="1" x14ac:dyDescent="0.25">
      <c r="A96" s="87"/>
      <c r="B96" s="58" t="s">
        <v>75</v>
      </c>
      <c r="C96" s="57"/>
      <c r="D96" s="186"/>
      <c r="E96" s="187"/>
      <c r="F96" s="62">
        <v>9054</v>
      </c>
    </row>
    <row r="97" spans="1:6" ht="18.600000000000001" customHeight="1" x14ac:dyDescent="0.25">
      <c r="A97" s="87"/>
      <c r="B97" s="58" t="s">
        <v>65</v>
      </c>
      <c r="C97" s="57" t="s">
        <v>44</v>
      </c>
      <c r="D97" s="186">
        <v>7</v>
      </c>
      <c r="E97" s="187"/>
      <c r="F97" s="62">
        <v>1610</v>
      </c>
    </row>
    <row r="98" spans="1:6" ht="29.25" customHeight="1" x14ac:dyDescent="0.25">
      <c r="A98" s="88"/>
      <c r="B98" s="71" t="s">
        <v>14</v>
      </c>
      <c r="C98" s="89" t="s">
        <v>45</v>
      </c>
      <c r="D98" s="215">
        <v>12239.3</v>
      </c>
      <c r="E98" s="216"/>
      <c r="F98" s="72">
        <f>D98*2.25</f>
        <v>27538.424999999999</v>
      </c>
    </row>
    <row r="99" spans="1:6" ht="29.25" customHeight="1" x14ac:dyDescent="0.25">
      <c r="A99" s="92"/>
      <c r="B99" s="65" t="s">
        <v>50</v>
      </c>
      <c r="C99" s="66" t="s">
        <v>45</v>
      </c>
      <c r="D99" s="215">
        <v>12239.3</v>
      </c>
      <c r="E99" s="216"/>
      <c r="F99" s="67">
        <f>D99*H3</f>
        <v>9791.44</v>
      </c>
    </row>
    <row r="100" spans="1:6" ht="29.25" customHeight="1" x14ac:dyDescent="0.25">
      <c r="A100" s="92"/>
      <c r="B100" s="65" t="s">
        <v>51</v>
      </c>
      <c r="C100" s="66" t="s">
        <v>45</v>
      </c>
      <c r="D100" s="215">
        <v>12239.3</v>
      </c>
      <c r="E100" s="216"/>
      <c r="F100" s="67">
        <f>D100*H4</f>
        <v>17135.019999999997</v>
      </c>
    </row>
    <row r="101" spans="1:6" ht="30" customHeight="1" thickBot="1" x14ac:dyDescent="0.3">
      <c r="A101" s="82"/>
      <c r="B101" s="90" t="s">
        <v>20</v>
      </c>
      <c r="C101" s="91" t="s">
        <v>46</v>
      </c>
      <c r="D101" s="240">
        <v>1.5</v>
      </c>
      <c r="E101" s="241"/>
      <c r="F101" s="84">
        <v>1762.13</v>
      </c>
    </row>
    <row r="102" spans="1:6" ht="18.600000000000001" customHeight="1" thickBot="1" x14ac:dyDescent="0.3">
      <c r="A102" s="211" t="s">
        <v>28</v>
      </c>
      <c r="B102" s="212"/>
      <c r="C102" s="212"/>
      <c r="D102" s="212"/>
      <c r="E102" s="213"/>
      <c r="F102" s="85">
        <f>SUM(F94:F101)</f>
        <v>93734.955000000016</v>
      </c>
    </row>
    <row r="103" spans="1:6" ht="18.600000000000001" customHeight="1" thickBot="1" x14ac:dyDescent="0.3">
      <c r="A103" s="211" t="s">
        <v>60</v>
      </c>
      <c r="B103" s="212"/>
      <c r="C103" s="212"/>
      <c r="D103" s="212"/>
      <c r="E103" s="212"/>
      <c r="F103" s="214"/>
    </row>
    <row r="104" spans="1:6" ht="17.25" customHeight="1" x14ac:dyDescent="0.25">
      <c r="A104" s="80"/>
      <c r="B104" s="59" t="s">
        <v>73</v>
      </c>
      <c r="C104" s="60"/>
      <c r="D104" s="184"/>
      <c r="E104" s="185"/>
      <c r="F104" s="81">
        <v>4393.1400000000003</v>
      </c>
    </row>
    <row r="105" spans="1:6" ht="21.75" customHeight="1" x14ac:dyDescent="0.25">
      <c r="A105" s="88"/>
      <c r="B105" s="58" t="s">
        <v>74</v>
      </c>
      <c r="C105" s="57"/>
      <c r="D105" s="186"/>
      <c r="E105" s="187"/>
      <c r="F105" s="72">
        <v>38494.550000000003</v>
      </c>
    </row>
    <row r="106" spans="1:6" ht="27.75" customHeight="1" x14ac:dyDescent="0.25">
      <c r="A106" s="88"/>
      <c r="B106" s="58" t="s">
        <v>76</v>
      </c>
      <c r="C106" s="57"/>
      <c r="D106" s="151"/>
      <c r="E106" s="152"/>
      <c r="F106" s="72">
        <v>129019.93</v>
      </c>
    </row>
    <row r="107" spans="1:6" ht="28.5" customHeight="1" x14ac:dyDescent="0.25">
      <c r="A107" s="88"/>
      <c r="B107" s="58" t="s">
        <v>75</v>
      </c>
      <c r="C107" s="57"/>
      <c r="D107" s="186"/>
      <c r="E107" s="187"/>
      <c r="F107" s="72">
        <v>41699.94</v>
      </c>
    </row>
    <row r="108" spans="1:6" ht="24" customHeight="1" x14ac:dyDescent="0.25">
      <c r="A108" s="88"/>
      <c r="B108" s="58" t="s">
        <v>67</v>
      </c>
      <c r="C108" s="57" t="s">
        <v>44</v>
      </c>
      <c r="D108" s="186">
        <v>1</v>
      </c>
      <c r="E108" s="187"/>
      <c r="F108" s="72">
        <v>73288</v>
      </c>
    </row>
    <row r="109" spans="1:6" ht="18.600000000000001" customHeight="1" x14ac:dyDescent="0.25">
      <c r="A109" s="88"/>
      <c r="B109" s="58" t="s">
        <v>65</v>
      </c>
      <c r="C109" s="57" t="s">
        <v>44</v>
      </c>
      <c r="D109" s="186">
        <v>6</v>
      </c>
      <c r="E109" s="187"/>
      <c r="F109" s="62">
        <v>1380</v>
      </c>
    </row>
    <row r="110" spans="1:6" ht="24" customHeight="1" x14ac:dyDescent="0.25">
      <c r="A110" s="88"/>
      <c r="B110" s="71" t="s">
        <v>20</v>
      </c>
      <c r="C110" s="93" t="s">
        <v>46</v>
      </c>
      <c r="D110" s="235">
        <v>1.5</v>
      </c>
      <c r="E110" s="236"/>
      <c r="F110" s="72">
        <v>1762.13</v>
      </c>
    </row>
    <row r="111" spans="1:6" ht="30" customHeight="1" x14ac:dyDescent="0.25">
      <c r="A111" s="88"/>
      <c r="B111" s="71" t="s">
        <v>17</v>
      </c>
      <c r="C111" s="93" t="s">
        <v>47</v>
      </c>
      <c r="D111" s="235">
        <v>14</v>
      </c>
      <c r="E111" s="236"/>
      <c r="F111" s="72">
        <v>55.44</v>
      </c>
    </row>
    <row r="112" spans="1:6" ht="27.75" customHeight="1" x14ac:dyDescent="0.25">
      <c r="A112" s="88"/>
      <c r="B112" s="65" t="s">
        <v>50</v>
      </c>
      <c r="C112" s="66" t="s">
        <v>45</v>
      </c>
      <c r="D112" s="215">
        <v>12239.3</v>
      </c>
      <c r="E112" s="216"/>
      <c r="F112" s="72">
        <f>D112*H3</f>
        <v>9791.44</v>
      </c>
    </row>
    <row r="113" spans="1:6" ht="27.75" customHeight="1" x14ac:dyDescent="0.25">
      <c r="A113" s="88"/>
      <c r="B113" s="65" t="s">
        <v>51</v>
      </c>
      <c r="C113" s="66" t="s">
        <v>45</v>
      </c>
      <c r="D113" s="215">
        <v>12239.3</v>
      </c>
      <c r="E113" s="216"/>
      <c r="F113" s="72">
        <f>H4*D113</f>
        <v>17135.019999999997</v>
      </c>
    </row>
    <row r="114" spans="1:6" ht="24.75" customHeight="1" thickBot="1" x14ac:dyDescent="0.3">
      <c r="A114" s="82"/>
      <c r="B114" s="115" t="s">
        <v>14</v>
      </c>
      <c r="C114" s="83" t="s">
        <v>45</v>
      </c>
      <c r="D114" s="237">
        <v>12239.3</v>
      </c>
      <c r="E114" s="238"/>
      <c r="F114" s="84">
        <f>D114*2.25</f>
        <v>27538.424999999999</v>
      </c>
    </row>
    <row r="115" spans="1:6" ht="18.600000000000001" customHeight="1" thickBot="1" x14ac:dyDescent="0.3">
      <c r="A115" s="211" t="s">
        <v>28</v>
      </c>
      <c r="B115" s="212"/>
      <c r="C115" s="212"/>
      <c r="D115" s="212"/>
      <c r="E115" s="213"/>
      <c r="F115" s="114">
        <f>SUM(F104:F114)</f>
        <v>344558.01500000001</v>
      </c>
    </row>
    <row r="116" spans="1:6" ht="18.600000000000001" customHeight="1" thickBot="1" x14ac:dyDescent="0.3">
      <c r="A116" s="211" t="s">
        <v>61</v>
      </c>
      <c r="B116" s="212"/>
      <c r="C116" s="212"/>
      <c r="D116" s="212"/>
      <c r="E116" s="212"/>
      <c r="F116" s="214"/>
    </row>
    <row r="117" spans="1:6" ht="19.5" customHeight="1" x14ac:dyDescent="0.25">
      <c r="A117" s="80"/>
      <c r="B117" s="59" t="s">
        <v>73</v>
      </c>
      <c r="C117" s="60"/>
      <c r="D117" s="184"/>
      <c r="E117" s="185"/>
      <c r="F117" s="61">
        <v>556.47</v>
      </c>
    </row>
    <row r="118" spans="1:6" ht="18" customHeight="1" x14ac:dyDescent="0.25">
      <c r="A118" s="88"/>
      <c r="B118" s="58" t="s">
        <v>74</v>
      </c>
      <c r="C118" s="57"/>
      <c r="D118" s="186"/>
      <c r="E118" s="187"/>
      <c r="F118" s="62">
        <v>33628.559999999998</v>
      </c>
    </row>
    <row r="119" spans="1:6" ht="23.25" customHeight="1" x14ac:dyDescent="0.25">
      <c r="A119" s="88"/>
      <c r="B119" s="58" t="s">
        <v>76</v>
      </c>
      <c r="C119" s="57"/>
      <c r="D119" s="151"/>
      <c r="E119" s="152"/>
      <c r="F119" s="62">
        <v>44900.59</v>
      </c>
    </row>
    <row r="120" spans="1:6" ht="26.25" customHeight="1" x14ac:dyDescent="0.25">
      <c r="A120" s="88"/>
      <c r="B120" s="58" t="s">
        <v>75</v>
      </c>
      <c r="C120" s="57"/>
      <c r="D120" s="186"/>
      <c r="E120" s="187"/>
      <c r="F120" s="62">
        <v>9054</v>
      </c>
    </row>
    <row r="121" spans="1:6" ht="24.75" customHeight="1" x14ac:dyDescent="0.25">
      <c r="A121" s="88"/>
      <c r="B121" s="71" t="s">
        <v>20</v>
      </c>
      <c r="C121" s="93" t="s">
        <v>46</v>
      </c>
      <c r="D121" s="235">
        <v>1.5</v>
      </c>
      <c r="E121" s="236"/>
      <c r="F121" s="72">
        <v>1526</v>
      </c>
    </row>
    <row r="122" spans="1:6" ht="28.5" customHeight="1" x14ac:dyDescent="0.25">
      <c r="A122" s="88"/>
      <c r="B122" s="65" t="s">
        <v>50</v>
      </c>
      <c r="C122" s="66" t="s">
        <v>45</v>
      </c>
      <c r="D122" s="215">
        <v>12239.3</v>
      </c>
      <c r="E122" s="216"/>
      <c r="F122" s="72">
        <f>D122*H3</f>
        <v>9791.44</v>
      </c>
    </row>
    <row r="123" spans="1:6" ht="28.5" customHeight="1" x14ac:dyDescent="0.25">
      <c r="A123" s="88"/>
      <c r="B123" s="65" t="s">
        <v>51</v>
      </c>
      <c r="C123" s="66" t="s">
        <v>45</v>
      </c>
      <c r="D123" s="215">
        <v>12239.3</v>
      </c>
      <c r="E123" s="216"/>
      <c r="F123" s="72">
        <f>D123*H4</f>
        <v>17135.019999999997</v>
      </c>
    </row>
    <row r="124" spans="1:6" ht="24.75" customHeight="1" thickBot="1" x14ac:dyDescent="0.3">
      <c r="A124" s="82"/>
      <c r="B124" s="90" t="s">
        <v>14</v>
      </c>
      <c r="C124" s="83" t="s">
        <v>45</v>
      </c>
      <c r="D124" s="237">
        <v>12239.3</v>
      </c>
      <c r="E124" s="238"/>
      <c r="F124" s="84">
        <f>D124*2.25</f>
        <v>27538.424999999999</v>
      </c>
    </row>
    <row r="125" spans="1:6" ht="18.600000000000001" customHeight="1" thickBot="1" x14ac:dyDescent="0.3">
      <c r="A125" s="211" t="s">
        <v>28</v>
      </c>
      <c r="B125" s="212"/>
      <c r="C125" s="212"/>
      <c r="D125" s="212"/>
      <c r="E125" s="213"/>
      <c r="F125" s="114">
        <f>SUM(F117:F124)</f>
        <v>144130.50499999998</v>
      </c>
    </row>
    <row r="126" spans="1:6" ht="18.600000000000001" customHeight="1" thickBot="1" x14ac:dyDescent="0.3">
      <c r="A126" s="211" t="s">
        <v>62</v>
      </c>
      <c r="B126" s="212"/>
      <c r="C126" s="212"/>
      <c r="D126" s="212"/>
      <c r="E126" s="212"/>
      <c r="F126" s="214"/>
    </row>
    <row r="127" spans="1:6" ht="19.5" customHeight="1" x14ac:dyDescent="0.25">
      <c r="A127" s="86"/>
      <c r="B127" s="59" t="s">
        <v>73</v>
      </c>
      <c r="C127" s="60"/>
      <c r="D127" s="184"/>
      <c r="E127" s="185"/>
      <c r="F127" s="61">
        <v>17741.3</v>
      </c>
    </row>
    <row r="128" spans="1:6" ht="18.75" customHeight="1" x14ac:dyDescent="0.25">
      <c r="A128" s="87"/>
      <c r="B128" s="58" t="s">
        <v>74</v>
      </c>
      <c r="C128" s="57"/>
      <c r="D128" s="186"/>
      <c r="E128" s="187"/>
      <c r="F128" s="62">
        <v>23811.16</v>
      </c>
    </row>
    <row r="129" spans="1:6" ht="28.5" customHeight="1" x14ac:dyDescent="0.25">
      <c r="A129" s="87"/>
      <c r="B129" s="58" t="s">
        <v>76</v>
      </c>
      <c r="C129" s="57"/>
      <c r="D129" s="151"/>
      <c r="E129" s="152"/>
      <c r="F129" s="62">
        <v>7881</v>
      </c>
    </row>
    <row r="130" spans="1:6" ht="27" customHeight="1" x14ac:dyDescent="0.25">
      <c r="A130" s="87"/>
      <c r="B130" s="58" t="s">
        <v>75</v>
      </c>
      <c r="C130" s="57"/>
      <c r="D130" s="186"/>
      <c r="E130" s="187"/>
      <c r="F130" s="62">
        <v>9054</v>
      </c>
    </row>
    <row r="131" spans="1:6" ht="18.600000000000001" customHeight="1" x14ac:dyDescent="0.25">
      <c r="A131" s="87"/>
      <c r="B131" s="121" t="s">
        <v>65</v>
      </c>
      <c r="C131" s="57" t="s">
        <v>44</v>
      </c>
      <c r="D131" s="186">
        <v>12</v>
      </c>
      <c r="E131" s="187"/>
      <c r="F131" s="62">
        <v>2760</v>
      </c>
    </row>
    <row r="132" spans="1:6" ht="25.5" customHeight="1" x14ac:dyDescent="0.25">
      <c r="A132" s="88"/>
      <c r="B132" s="71" t="s">
        <v>14</v>
      </c>
      <c r="C132" s="89" t="s">
        <v>45</v>
      </c>
      <c r="D132" s="215">
        <v>12239.3</v>
      </c>
      <c r="E132" s="216"/>
      <c r="F132" s="72">
        <f>D132*2.25</f>
        <v>27538.424999999999</v>
      </c>
    </row>
    <row r="133" spans="1:6" ht="29.25" customHeight="1" x14ac:dyDescent="0.25">
      <c r="A133" s="88"/>
      <c r="B133" s="65" t="s">
        <v>50</v>
      </c>
      <c r="C133" s="66" t="s">
        <v>45</v>
      </c>
      <c r="D133" s="215">
        <v>12239.3</v>
      </c>
      <c r="E133" s="216"/>
      <c r="F133" s="72">
        <f>D133*H3</f>
        <v>9791.44</v>
      </c>
    </row>
    <row r="134" spans="1:6" ht="27.75" customHeight="1" x14ac:dyDescent="0.25">
      <c r="A134" s="88"/>
      <c r="B134" s="65" t="s">
        <v>51</v>
      </c>
      <c r="C134" s="66" t="s">
        <v>45</v>
      </c>
      <c r="D134" s="215">
        <v>12239.3</v>
      </c>
      <c r="E134" s="216"/>
      <c r="F134" s="72">
        <f>D134*H4</f>
        <v>17135.019999999997</v>
      </c>
    </row>
    <row r="135" spans="1:6" ht="25.5" customHeight="1" thickBot="1" x14ac:dyDescent="0.3">
      <c r="A135" s="82"/>
      <c r="B135" s="90" t="s">
        <v>20</v>
      </c>
      <c r="C135" s="113" t="s">
        <v>46</v>
      </c>
      <c r="D135" s="242">
        <v>1.5</v>
      </c>
      <c r="E135" s="241"/>
      <c r="F135" s="84">
        <v>1526</v>
      </c>
    </row>
    <row r="136" spans="1:6" ht="18.600000000000001" customHeight="1" thickBot="1" x14ac:dyDescent="0.3">
      <c r="A136" s="211" t="s">
        <v>28</v>
      </c>
      <c r="B136" s="212"/>
      <c r="C136" s="212"/>
      <c r="D136" s="212"/>
      <c r="E136" s="213"/>
      <c r="F136" s="85">
        <f>SUM(F127:F135)</f>
        <v>117238.345</v>
      </c>
    </row>
    <row r="137" spans="1:6" ht="18.600000000000001" customHeight="1" thickBot="1" x14ac:dyDescent="0.3">
      <c r="A137" s="243" t="s">
        <v>63</v>
      </c>
      <c r="B137" s="219"/>
      <c r="C137" s="219"/>
      <c r="D137" s="219"/>
      <c r="E137" s="219"/>
      <c r="F137" s="244"/>
    </row>
    <row r="138" spans="1:6" ht="16.5" customHeight="1" x14ac:dyDescent="0.25">
      <c r="A138" s="119"/>
      <c r="B138" s="59" t="s">
        <v>73</v>
      </c>
      <c r="C138" s="60"/>
      <c r="D138" s="184"/>
      <c r="E138" s="185"/>
      <c r="F138" s="61">
        <v>1887</v>
      </c>
    </row>
    <row r="139" spans="1:6" ht="16.5" customHeight="1" x14ac:dyDescent="0.25">
      <c r="A139" s="120"/>
      <c r="B139" s="58" t="s">
        <v>74</v>
      </c>
      <c r="C139" s="57"/>
      <c r="D139" s="186"/>
      <c r="E139" s="187"/>
      <c r="F139" s="62">
        <v>765061.18</v>
      </c>
    </row>
    <row r="140" spans="1:6" ht="26.25" customHeight="1" x14ac:dyDescent="0.25">
      <c r="A140" s="120"/>
      <c r="B140" s="58" t="s">
        <v>76</v>
      </c>
      <c r="C140" s="57"/>
      <c r="D140" s="151"/>
      <c r="E140" s="152"/>
      <c r="F140" s="62">
        <v>38453.25</v>
      </c>
    </row>
    <row r="141" spans="1:6" ht="24.75" customHeight="1" x14ac:dyDescent="0.25">
      <c r="A141" s="120"/>
      <c r="B141" s="58" t="s">
        <v>75</v>
      </c>
      <c r="C141" s="57"/>
      <c r="D141" s="186"/>
      <c r="E141" s="187"/>
      <c r="F141" s="62">
        <v>22883.94</v>
      </c>
    </row>
    <row r="142" spans="1:6" ht="16.5" customHeight="1" x14ac:dyDescent="0.25">
      <c r="A142" s="120"/>
      <c r="B142" s="121" t="s">
        <v>65</v>
      </c>
      <c r="C142" s="57" t="s">
        <v>44</v>
      </c>
      <c r="D142" s="186">
        <v>9</v>
      </c>
      <c r="E142" s="187"/>
      <c r="F142" s="62">
        <v>2070</v>
      </c>
    </row>
    <row r="143" spans="1:6" ht="28.5" customHeight="1" x14ac:dyDescent="0.25">
      <c r="A143" s="92"/>
      <c r="B143" s="71" t="s">
        <v>20</v>
      </c>
      <c r="C143" s="93" t="s">
        <v>46</v>
      </c>
      <c r="D143" s="235">
        <v>1.5</v>
      </c>
      <c r="E143" s="236"/>
      <c r="F143" s="94">
        <v>1526</v>
      </c>
    </row>
    <row r="144" spans="1:6" ht="32.25" customHeight="1" x14ac:dyDescent="0.25">
      <c r="A144" s="92"/>
      <c r="B144" s="71" t="s">
        <v>17</v>
      </c>
      <c r="C144" s="93" t="s">
        <v>47</v>
      </c>
      <c r="D144" s="235">
        <v>14</v>
      </c>
      <c r="E144" s="236"/>
      <c r="F144" s="95">
        <v>55.44</v>
      </c>
    </row>
    <row r="145" spans="1:6" ht="27" customHeight="1" x14ac:dyDescent="0.25">
      <c r="A145" s="92"/>
      <c r="B145" s="65" t="s">
        <v>50</v>
      </c>
      <c r="C145" s="66" t="s">
        <v>45</v>
      </c>
      <c r="D145" s="215">
        <v>12239.3</v>
      </c>
      <c r="E145" s="216"/>
      <c r="F145" s="67">
        <f>D145*H3</f>
        <v>9791.44</v>
      </c>
    </row>
    <row r="146" spans="1:6" ht="27.75" customHeight="1" x14ac:dyDescent="0.25">
      <c r="A146" s="92"/>
      <c r="B146" s="65" t="s">
        <v>51</v>
      </c>
      <c r="C146" s="66" t="s">
        <v>45</v>
      </c>
      <c r="D146" s="215">
        <v>12239.3</v>
      </c>
      <c r="E146" s="216"/>
      <c r="F146" s="67">
        <f>D146*H4</f>
        <v>17135.019999999997</v>
      </c>
    </row>
    <row r="147" spans="1:6" ht="28.5" customHeight="1" thickBot="1" x14ac:dyDescent="0.3">
      <c r="A147" s="82"/>
      <c r="B147" s="160" t="s">
        <v>77</v>
      </c>
      <c r="C147" s="96" t="s">
        <v>45</v>
      </c>
      <c r="D147" s="247">
        <v>8908.32</v>
      </c>
      <c r="E147" s="248"/>
      <c r="F147" s="84">
        <f>D147*2.25</f>
        <v>20043.72</v>
      </c>
    </row>
    <row r="148" spans="1:6" ht="18.600000000000001" customHeight="1" thickBot="1" x14ac:dyDescent="0.3">
      <c r="A148" s="211" t="s">
        <v>28</v>
      </c>
      <c r="B148" s="212"/>
      <c r="C148" s="212"/>
      <c r="D148" s="212"/>
      <c r="E148" s="213"/>
      <c r="F148" s="85">
        <f>SUM(F138:F147)</f>
        <v>878906.98999999987</v>
      </c>
    </row>
    <row r="149" spans="1:6" ht="16.5" thickBot="1" x14ac:dyDescent="0.3">
      <c r="A149" s="12"/>
      <c r="B149" s="9"/>
      <c r="C149" s="9"/>
      <c r="D149" s="9"/>
      <c r="E149" s="9"/>
      <c r="F149" s="8"/>
    </row>
    <row r="150" spans="1:6" ht="15.75" customHeight="1" thickBot="1" x14ac:dyDescent="0.3">
      <c r="A150" s="130">
        <v>5</v>
      </c>
      <c r="B150" s="212" t="s">
        <v>69</v>
      </c>
      <c r="C150" s="212"/>
      <c r="D150" s="212"/>
      <c r="E150" s="212"/>
      <c r="F150" s="214"/>
    </row>
    <row r="151" spans="1:6" s="134" customFormat="1" ht="25.5" x14ac:dyDescent="0.25">
      <c r="A151" s="135" t="s">
        <v>1</v>
      </c>
      <c r="B151" s="136" t="s">
        <v>22</v>
      </c>
      <c r="C151" s="137" t="s">
        <v>2</v>
      </c>
      <c r="D151" s="137" t="s">
        <v>4</v>
      </c>
      <c r="E151" s="138" t="s">
        <v>71</v>
      </c>
      <c r="F151" s="139" t="s">
        <v>3</v>
      </c>
    </row>
    <row r="152" spans="1:6" ht="38.25" x14ac:dyDescent="0.25">
      <c r="A152" s="22" t="s">
        <v>23</v>
      </c>
      <c r="B152" s="42">
        <v>291936.2</v>
      </c>
      <c r="C152" s="42">
        <v>1791979.72</v>
      </c>
      <c r="D152" s="42">
        <v>1988154.25</v>
      </c>
      <c r="E152" s="42">
        <f>F22+F34+F46+F58+F69+F81+F92+F102+F115+F125+F136+F148</f>
        <v>2475173.335</v>
      </c>
      <c r="F152" s="21">
        <f>B152+C152-D152</f>
        <v>95761.669999999925</v>
      </c>
    </row>
    <row r="153" spans="1:6" x14ac:dyDescent="0.25">
      <c r="A153" s="22" t="s">
        <v>7</v>
      </c>
      <c r="B153" s="42">
        <v>58768.5</v>
      </c>
      <c r="C153" s="42">
        <v>397894.48</v>
      </c>
      <c r="D153" s="42">
        <v>436299.7</v>
      </c>
      <c r="E153" s="42">
        <v>397894.48</v>
      </c>
      <c r="F153" s="21">
        <f>B153+C153-D153</f>
        <v>20363.27999999997</v>
      </c>
    </row>
    <row r="154" spans="1:6" x14ac:dyDescent="0.25">
      <c r="A154" s="22" t="s">
        <v>0</v>
      </c>
      <c r="B154" s="42">
        <v>48641.279999999999</v>
      </c>
      <c r="C154" s="42"/>
      <c r="D154" s="42">
        <v>49151.05</v>
      </c>
      <c r="E154" s="42"/>
      <c r="F154" s="21">
        <f>B154+C154-D154</f>
        <v>-509.77000000000407</v>
      </c>
    </row>
    <row r="155" spans="1:6" ht="25.5" x14ac:dyDescent="0.25">
      <c r="A155" s="22" t="s">
        <v>24</v>
      </c>
      <c r="B155" s="42">
        <v>80316.69</v>
      </c>
      <c r="C155" s="42">
        <v>558920.4</v>
      </c>
      <c r="D155" s="42">
        <v>609372.02</v>
      </c>
      <c r="E155" s="42">
        <v>558920.4</v>
      </c>
      <c r="F155" s="21">
        <f>B155+C155-D155</f>
        <v>29865.070000000065</v>
      </c>
    </row>
    <row r="156" spans="1:6" x14ac:dyDescent="0.25">
      <c r="A156" s="22" t="s">
        <v>19</v>
      </c>
      <c r="B156" s="24">
        <v>3453.61</v>
      </c>
      <c r="C156" s="42">
        <v>83040</v>
      </c>
      <c r="D156" s="42">
        <v>82651.73</v>
      </c>
      <c r="E156" s="42">
        <v>83040</v>
      </c>
      <c r="F156" s="21">
        <f>B156+C156-D156</f>
        <v>3841.8800000000047</v>
      </c>
    </row>
    <row r="157" spans="1:6" s="134" customFormat="1" ht="15.75" thickBot="1" x14ac:dyDescent="0.3">
      <c r="A157" s="131" t="s">
        <v>70</v>
      </c>
      <c r="B157" s="132">
        <f>SUM(B152:B156)</f>
        <v>483116.27999999997</v>
      </c>
      <c r="C157" s="132">
        <f>SUM(C152:C156)</f>
        <v>2831834.6</v>
      </c>
      <c r="D157" s="132">
        <f>SUM(D152:D156)</f>
        <v>3165628.75</v>
      </c>
      <c r="E157" s="132">
        <f>SUM(E152:E156)</f>
        <v>3515028.2149999999</v>
      </c>
      <c r="F157" s="133">
        <f>SUM(F152:F156)</f>
        <v>149322.12999999995</v>
      </c>
    </row>
    <row r="158" spans="1:6" ht="15.75" thickBot="1" x14ac:dyDescent="0.3">
      <c r="A158" s="141"/>
      <c r="B158" s="142"/>
      <c r="C158" s="142"/>
      <c r="D158" s="142"/>
      <c r="E158" s="142"/>
      <c r="F158" s="142"/>
    </row>
    <row r="159" spans="1:6" ht="15.75" thickBot="1" x14ac:dyDescent="0.3">
      <c r="A159" s="123">
        <v>6</v>
      </c>
      <c r="B159" s="253" t="s">
        <v>25</v>
      </c>
      <c r="C159" s="254"/>
      <c r="D159" s="254"/>
      <c r="E159" s="255"/>
      <c r="F159" s="140">
        <v>365311.5</v>
      </c>
    </row>
    <row r="160" spans="1:6" ht="16.5" thickBot="1" x14ac:dyDescent="0.3">
      <c r="A160" s="38"/>
      <c r="B160" s="6"/>
      <c r="C160" s="7"/>
      <c r="D160" s="7"/>
      <c r="E160" s="7"/>
      <c r="F160" s="8"/>
    </row>
    <row r="161" spans="1:6" x14ac:dyDescent="0.25">
      <c r="A161" s="27">
        <v>7</v>
      </c>
      <c r="B161" s="203" t="s">
        <v>68</v>
      </c>
      <c r="C161" s="204"/>
      <c r="D161" s="204"/>
      <c r="E161" s="204"/>
      <c r="F161" s="205"/>
    </row>
    <row r="162" spans="1:6" s="134" customFormat="1" ht="19.899999999999999" customHeight="1" x14ac:dyDescent="0.25">
      <c r="A162" s="143" t="s">
        <v>1</v>
      </c>
      <c r="B162" s="144" t="s">
        <v>12</v>
      </c>
      <c r="C162" s="145" t="s">
        <v>2</v>
      </c>
      <c r="D162" s="249" t="s">
        <v>4</v>
      </c>
      <c r="E162" s="250"/>
      <c r="F162" s="146" t="s">
        <v>3</v>
      </c>
    </row>
    <row r="163" spans="1:6" x14ac:dyDescent="0.25">
      <c r="A163" s="22" t="s">
        <v>6</v>
      </c>
      <c r="B163" s="24">
        <v>326377.7</v>
      </c>
      <c r="C163" s="42">
        <v>1713587.24</v>
      </c>
      <c r="D163" s="245">
        <v>1875453.01</v>
      </c>
      <c r="E163" s="246"/>
      <c r="F163" s="21">
        <f t="shared" ref="F163:F169" si="0">B163+C163-D163</f>
        <v>164511.92999999993</v>
      </c>
    </row>
    <row r="164" spans="1:6" x14ac:dyDescent="0.25">
      <c r="A164" s="22" t="s">
        <v>8</v>
      </c>
      <c r="B164" s="24">
        <v>23069.09</v>
      </c>
      <c r="C164" s="42">
        <v>490152.31</v>
      </c>
      <c r="D164" s="245">
        <v>498142.63</v>
      </c>
      <c r="E164" s="246"/>
      <c r="F164" s="21">
        <f t="shared" si="0"/>
        <v>15078.770000000019</v>
      </c>
    </row>
    <row r="165" spans="1:6" x14ac:dyDescent="0.25">
      <c r="A165" s="22" t="s">
        <v>11</v>
      </c>
      <c r="B165" s="24"/>
      <c r="C165" s="42">
        <v>23679.61</v>
      </c>
      <c r="D165" s="245">
        <v>22246.31</v>
      </c>
      <c r="E165" s="246"/>
      <c r="F165" s="21">
        <f t="shared" si="0"/>
        <v>1433.2999999999993</v>
      </c>
    </row>
    <row r="166" spans="1:6" x14ac:dyDescent="0.25">
      <c r="A166" s="22" t="s">
        <v>15</v>
      </c>
      <c r="B166" s="24">
        <v>27795.11</v>
      </c>
      <c r="C166" s="42">
        <v>642743.6</v>
      </c>
      <c r="D166" s="245">
        <v>643705.18999999994</v>
      </c>
      <c r="E166" s="246"/>
      <c r="F166" s="21">
        <f t="shared" si="0"/>
        <v>26833.520000000019</v>
      </c>
    </row>
    <row r="167" spans="1:6" x14ac:dyDescent="0.25">
      <c r="A167" s="22" t="s">
        <v>16</v>
      </c>
      <c r="B167" s="24">
        <v>15767.53</v>
      </c>
      <c r="C167" s="42">
        <v>394733.38</v>
      </c>
      <c r="D167" s="245">
        <v>397033.38</v>
      </c>
      <c r="E167" s="246"/>
      <c r="F167" s="21">
        <f t="shared" si="0"/>
        <v>13467.530000000028</v>
      </c>
    </row>
    <row r="168" spans="1:6" x14ac:dyDescent="0.25">
      <c r="A168" s="22" t="s">
        <v>9</v>
      </c>
      <c r="B168" s="42">
        <v>18813.599999999999</v>
      </c>
      <c r="C168" s="42">
        <v>9536.56</v>
      </c>
      <c r="D168" s="245">
        <v>28825.03</v>
      </c>
      <c r="E168" s="246"/>
      <c r="F168" s="21">
        <f t="shared" si="0"/>
        <v>-474.87000000000262</v>
      </c>
    </row>
    <row r="169" spans="1:6" ht="25.5" x14ac:dyDescent="0.25">
      <c r="A169" s="22" t="s">
        <v>10</v>
      </c>
      <c r="B169" s="42">
        <v>10335.620000000001</v>
      </c>
      <c r="C169" s="42">
        <v>160140.18</v>
      </c>
      <c r="D169" s="245">
        <v>161886.94</v>
      </c>
      <c r="E169" s="246"/>
      <c r="F169" s="21">
        <f t="shared" si="0"/>
        <v>8588.859999999986</v>
      </c>
    </row>
    <row r="170" spans="1:6" s="134" customFormat="1" ht="15.75" thickBot="1" x14ac:dyDescent="0.3">
      <c r="A170" s="150" t="s">
        <v>70</v>
      </c>
      <c r="B170" s="147">
        <f>SUM(B163:B169)</f>
        <v>422158.65</v>
      </c>
      <c r="C170" s="148">
        <f>SUM(C163:C169)</f>
        <v>3434572.88</v>
      </c>
      <c r="D170" s="251">
        <f>SUM(D163:D169)</f>
        <v>3627292.4899999998</v>
      </c>
      <c r="E170" s="252"/>
      <c r="F170" s="149">
        <f>SUM(F163:F169)</f>
        <v>229439.03999999998</v>
      </c>
    </row>
    <row r="171" spans="1:6" ht="15.75" thickBot="1" x14ac:dyDescent="0.3">
      <c r="A171" s="13"/>
      <c r="B171" s="14"/>
      <c r="C171" s="15"/>
      <c r="D171" s="15"/>
      <c r="E171" s="15"/>
      <c r="F171" s="16"/>
    </row>
    <row r="172" spans="1:6" x14ac:dyDescent="0.25">
      <c r="A172" s="193" t="s">
        <v>64</v>
      </c>
      <c r="B172" s="194"/>
      <c r="C172" s="30"/>
      <c r="D172" s="30"/>
      <c r="E172" s="125"/>
      <c r="F172" s="31">
        <f>F5+F7-F8</f>
        <v>395778.08999999985</v>
      </c>
    </row>
    <row r="173" spans="1:6" ht="14.45" customHeight="1" x14ac:dyDescent="0.25">
      <c r="A173" s="195" t="s">
        <v>5</v>
      </c>
      <c r="B173" s="196"/>
      <c r="C173" s="199" t="s">
        <v>72</v>
      </c>
      <c r="D173" s="200"/>
      <c r="E173" s="126"/>
      <c r="F173" s="191">
        <f>F6+F8-E157-F159-D170</f>
        <v>-569742.4049999998</v>
      </c>
    </row>
    <row r="174" spans="1:6" ht="3" customHeight="1" thickBot="1" x14ac:dyDescent="0.3">
      <c r="A174" s="197"/>
      <c r="B174" s="198"/>
      <c r="C174" s="201"/>
      <c r="D174" s="202"/>
      <c r="E174" s="127"/>
      <c r="F174" s="192"/>
    </row>
    <row r="175" spans="1:6" x14ac:dyDescent="0.25">
      <c r="A175" s="13"/>
      <c r="B175" s="14"/>
      <c r="C175" s="15"/>
      <c r="D175" s="15"/>
      <c r="E175" s="15"/>
      <c r="F175" s="16"/>
    </row>
    <row r="176" spans="1:6" x14ac:dyDescent="0.25">
      <c r="A176" s="17"/>
      <c r="B176" s="262"/>
      <c r="C176" s="128"/>
      <c r="D176" s="128"/>
      <c r="E176" s="261"/>
      <c r="F176" s="263"/>
    </row>
    <row r="177" spans="1:6" x14ac:dyDescent="0.25">
      <c r="A177" s="11"/>
      <c r="B177" s="262"/>
      <c r="C177" s="264"/>
      <c r="D177" s="264"/>
      <c r="E177" s="264"/>
      <c r="F177" s="265"/>
    </row>
    <row r="178" spans="1:6" ht="26.45" customHeight="1" x14ac:dyDescent="0.25">
      <c r="A178" s="11"/>
      <c r="B178" s="262"/>
      <c r="C178" s="128"/>
      <c r="D178" s="128"/>
      <c r="E178" s="128"/>
      <c r="F178" s="264"/>
    </row>
    <row r="179" spans="1:6" x14ac:dyDescent="0.25">
      <c r="B179" s="262"/>
      <c r="C179" s="264"/>
      <c r="D179" s="264"/>
      <c r="E179" s="264"/>
      <c r="F179" s="265"/>
    </row>
    <row r="180" spans="1:6" x14ac:dyDescent="0.25">
      <c r="B180" s="266"/>
      <c r="C180" s="129"/>
      <c r="D180" s="129"/>
      <c r="E180" s="129"/>
      <c r="F180" s="267"/>
    </row>
    <row r="181" spans="1:6" x14ac:dyDescent="0.25">
      <c r="B181" s="266"/>
      <c r="C181" s="268"/>
      <c r="D181" s="268"/>
      <c r="E181" s="268"/>
      <c r="F181" s="267"/>
    </row>
    <row r="182" spans="1:6" x14ac:dyDescent="0.25">
      <c r="B182" s="266"/>
      <c r="C182" s="129"/>
      <c r="D182" s="129"/>
      <c r="E182" s="129"/>
      <c r="F182" s="267"/>
    </row>
    <row r="183" spans="1:6" ht="10.9" customHeight="1" x14ac:dyDescent="0.25">
      <c r="B183" s="266"/>
      <c r="C183" s="268"/>
      <c r="D183" s="268"/>
      <c r="E183" s="268"/>
      <c r="F183" s="267"/>
    </row>
    <row r="184" spans="1:6" x14ac:dyDescent="0.25">
      <c r="B184" s="266"/>
      <c r="C184" s="129"/>
      <c r="D184" s="129"/>
      <c r="E184" s="129"/>
      <c r="F184" s="267"/>
    </row>
    <row r="185" spans="1:6" ht="10.15" customHeight="1" x14ac:dyDescent="0.25"/>
  </sheetData>
  <mergeCells count="162">
    <mergeCell ref="E176:F176"/>
    <mergeCell ref="A1:F1"/>
    <mergeCell ref="A2:F2"/>
    <mergeCell ref="A3:B3"/>
    <mergeCell ref="A4:B4"/>
    <mergeCell ref="D3:F3"/>
    <mergeCell ref="B5:E5"/>
    <mergeCell ref="B6:E6"/>
    <mergeCell ref="D15:E15"/>
    <mergeCell ref="B10:F10"/>
    <mergeCell ref="P39:P45"/>
    <mergeCell ref="M40:O40"/>
    <mergeCell ref="M41:O41"/>
    <mergeCell ref="M42:O42"/>
    <mergeCell ref="M45:O45"/>
    <mergeCell ref="B7:E7"/>
    <mergeCell ref="B8:E8"/>
    <mergeCell ref="D11:E11"/>
    <mergeCell ref="D13:E13"/>
    <mergeCell ref="D14:E14"/>
    <mergeCell ref="F173:F174"/>
    <mergeCell ref="A35:F35"/>
    <mergeCell ref="A172:B172"/>
    <mergeCell ref="A173:B174"/>
    <mergeCell ref="C173:D174"/>
    <mergeCell ref="B161:F161"/>
    <mergeCell ref="A59:F59"/>
    <mergeCell ref="A70:F70"/>
    <mergeCell ref="A115:E115"/>
    <mergeCell ref="A116:F116"/>
    <mergeCell ref="D84:E84"/>
    <mergeCell ref="D86:E86"/>
    <mergeCell ref="D94:E94"/>
    <mergeCell ref="A12:F12"/>
    <mergeCell ref="B22:E22"/>
    <mergeCell ref="D16:E16"/>
    <mergeCell ref="D17:E17"/>
    <mergeCell ref="D18:E18"/>
    <mergeCell ref="D24:E24"/>
    <mergeCell ref="D19:E19"/>
    <mergeCell ref="D29:E29"/>
    <mergeCell ref="B34:E34"/>
    <mergeCell ref="D30:E30"/>
    <mergeCell ref="D31:E31"/>
    <mergeCell ref="D32:E32"/>
    <mergeCell ref="D33:E33"/>
    <mergeCell ref="A23:F23"/>
    <mergeCell ref="D20:E20"/>
    <mergeCell ref="D21:E21"/>
    <mergeCell ref="D25:E25"/>
    <mergeCell ref="D27:E27"/>
    <mergeCell ref="D28:E28"/>
    <mergeCell ref="D44:E44"/>
    <mergeCell ref="D45:E45"/>
    <mergeCell ref="B46:E46"/>
    <mergeCell ref="A47:F47"/>
    <mergeCell ref="D51:E51"/>
    <mergeCell ref="D54:E54"/>
    <mergeCell ref="D36:E36"/>
    <mergeCell ref="D37:E37"/>
    <mergeCell ref="D38:E38"/>
    <mergeCell ref="D48:E48"/>
    <mergeCell ref="D49:E49"/>
    <mergeCell ref="D39:E39"/>
    <mergeCell ref="D40:E40"/>
    <mergeCell ref="D41:E41"/>
    <mergeCell ref="D42:E42"/>
    <mergeCell ref="D43:E43"/>
    <mergeCell ref="D64:E64"/>
    <mergeCell ref="D65:E65"/>
    <mergeCell ref="D66:E66"/>
    <mergeCell ref="D67:E67"/>
    <mergeCell ref="D68:E68"/>
    <mergeCell ref="B69:E69"/>
    <mergeCell ref="D62:E62"/>
    <mergeCell ref="D52:E52"/>
    <mergeCell ref="D53:E53"/>
    <mergeCell ref="D63:E63"/>
    <mergeCell ref="D55:E55"/>
    <mergeCell ref="D56:E56"/>
    <mergeCell ref="D57:E57"/>
    <mergeCell ref="B58:E58"/>
    <mergeCell ref="D60:E60"/>
    <mergeCell ref="D61:E61"/>
    <mergeCell ref="D83:E83"/>
    <mergeCell ref="D77:E77"/>
    <mergeCell ref="D78:E78"/>
    <mergeCell ref="D79:E79"/>
    <mergeCell ref="D80:E80"/>
    <mergeCell ref="B81:E81"/>
    <mergeCell ref="D71:E71"/>
    <mergeCell ref="D72:E72"/>
    <mergeCell ref="D74:E74"/>
    <mergeCell ref="A82:F82"/>
    <mergeCell ref="D75:E75"/>
    <mergeCell ref="D76:E76"/>
    <mergeCell ref="A103:F103"/>
    <mergeCell ref="D98:E98"/>
    <mergeCell ref="D99:E99"/>
    <mergeCell ref="D100:E100"/>
    <mergeCell ref="D101:E101"/>
    <mergeCell ref="A102:E102"/>
    <mergeCell ref="D95:E95"/>
    <mergeCell ref="D87:E87"/>
    <mergeCell ref="D104:E104"/>
    <mergeCell ref="D89:E89"/>
    <mergeCell ref="D90:E90"/>
    <mergeCell ref="D91:E91"/>
    <mergeCell ref="A92:E92"/>
    <mergeCell ref="A93:F93"/>
    <mergeCell ref="D97:E97"/>
    <mergeCell ref="D96:E96"/>
    <mergeCell ref="D88:E88"/>
    <mergeCell ref="D118:E118"/>
    <mergeCell ref="D111:E111"/>
    <mergeCell ref="D112:E112"/>
    <mergeCell ref="D113:E113"/>
    <mergeCell ref="D114:E114"/>
    <mergeCell ref="D120:E120"/>
    <mergeCell ref="D105:E105"/>
    <mergeCell ref="D107:E107"/>
    <mergeCell ref="D108:E108"/>
    <mergeCell ref="D109:E109"/>
    <mergeCell ref="D110:E110"/>
    <mergeCell ref="D117:E117"/>
    <mergeCell ref="D127:E127"/>
    <mergeCell ref="D128:E128"/>
    <mergeCell ref="D130:E130"/>
    <mergeCell ref="D132:E132"/>
    <mergeCell ref="D131:E131"/>
    <mergeCell ref="D133:E133"/>
    <mergeCell ref="D121:E121"/>
    <mergeCell ref="D122:E122"/>
    <mergeCell ref="D123:E123"/>
    <mergeCell ref="D124:E124"/>
    <mergeCell ref="A125:E125"/>
    <mergeCell ref="A126:F126"/>
    <mergeCell ref="D141:E141"/>
    <mergeCell ref="D142:E142"/>
    <mergeCell ref="D147:E147"/>
    <mergeCell ref="D143:E143"/>
    <mergeCell ref="D144:E144"/>
    <mergeCell ref="D145:E145"/>
    <mergeCell ref="D146:E146"/>
    <mergeCell ref="D134:E134"/>
    <mergeCell ref="D135:E135"/>
    <mergeCell ref="A136:E136"/>
    <mergeCell ref="A137:F137"/>
    <mergeCell ref="D138:E138"/>
    <mergeCell ref="D139:E139"/>
    <mergeCell ref="B150:F150"/>
    <mergeCell ref="A148:E148"/>
    <mergeCell ref="D162:E162"/>
    <mergeCell ref="D163:E163"/>
    <mergeCell ref="D170:E170"/>
    <mergeCell ref="B159:E159"/>
    <mergeCell ref="D165:E165"/>
    <mergeCell ref="D166:E166"/>
    <mergeCell ref="D167:E167"/>
    <mergeCell ref="D168:E168"/>
    <mergeCell ref="D169:E169"/>
    <mergeCell ref="D164:E164"/>
  </mergeCells>
  <phoneticPr fontId="0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Сызранова 23-1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Office1</cp:lastModifiedBy>
  <cp:lastPrinted>2020-04-01T09:41:33Z</cp:lastPrinted>
  <dcterms:created xsi:type="dcterms:W3CDTF">2017-10-10T08:02:27Z</dcterms:created>
  <dcterms:modified xsi:type="dcterms:W3CDTF">2020-05-08T06:18:40Z</dcterms:modified>
</cp:coreProperties>
</file>